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ihk137-my.sharepoint.com/personal/bert_mangels_mnr_ihk_de/Documents/@_Mangels/000_Excel/002_Maschinenstundensatzrechner/"/>
    </mc:Choice>
  </mc:AlternateContent>
  <xr:revisionPtr revIDLastSave="267" documentId="11_FB86639F30928580DB2B418C62F0E36F28B437A5" xr6:coauthVersionLast="47" xr6:coauthVersionMax="47" xr10:uidLastSave="{6314383A-6673-430C-A5AC-CC75BA8AAD8F}"/>
  <workbookProtection workbookAlgorithmName="SHA-512" workbookHashValue="UVf7rF4a/U2b7XQN99Tv6YZO7iz4AMh0WD7sxBzzvoxa0LoiTN3ogACDKX/JsXA/y7hvNVsALH+vj8xYslfZWQ==" workbookSaltValue="DctxeViJxoL0D6ceAHYzRw==" workbookSpinCount="100000" lockStructure="1"/>
  <bookViews>
    <workbookView xWindow="-103" yWindow="-103" windowWidth="24892" windowHeight="15943" tabRatio="676" xr2:uid="{00000000-000D-0000-FFFF-FFFF00000000}"/>
  </bookViews>
  <sheets>
    <sheet name="Start" sheetId="13" r:id="rId1"/>
    <sheet name="Strom- und Gaskosten" sheetId="14" r:id="rId2"/>
    <sheet name="Berechnung" sheetId="12" r:id="rId3"/>
  </sheets>
  <definedNames>
    <definedName name="_xlnm.Print_Area" localSheetId="2">Berechnung!$C$2:$J$65</definedName>
    <definedName name="_xlnm.Print_Area" localSheetId="0">Start!$B$2:$R$42</definedName>
    <definedName name="_xlnm.Print_Area" localSheetId="1">'Strom- und Gaskosten'!$B$2:$O$47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4" l="1"/>
  <c r="C10" i="14"/>
  <c r="C9" i="14"/>
  <c r="C8" i="14"/>
  <c r="C19" i="14"/>
  <c r="C20" i="14"/>
  <c r="C21" i="14"/>
  <c r="C22" i="14"/>
  <c r="C23" i="14"/>
  <c r="C24" i="14"/>
  <c r="C25" i="14"/>
  <c r="C26" i="14"/>
  <c r="C27" i="14"/>
  <c r="C18" i="14"/>
  <c r="C38" i="14" l="1"/>
  <c r="C39" i="14"/>
  <c r="C40" i="14"/>
  <c r="C41" i="14"/>
  <c r="C42" i="14"/>
  <c r="C43" i="14"/>
  <c r="C44" i="14"/>
  <c r="C45" i="14"/>
  <c r="C46" i="14"/>
  <c r="C37" i="14"/>
  <c r="D17" i="12"/>
  <c r="D16" i="12"/>
  <c r="H17" i="12" l="1"/>
  <c r="E17" i="12"/>
  <c r="F17" i="12" s="1"/>
  <c r="H19" i="12"/>
  <c r="D19" i="12"/>
  <c r="E19" i="12"/>
  <c r="H25" i="12"/>
  <c r="D25" i="12"/>
  <c r="E25" i="12"/>
  <c r="H18" i="12"/>
  <c r="H20" i="12"/>
  <c r="H21" i="12"/>
  <c r="H22" i="12"/>
  <c r="H23" i="12"/>
  <c r="H24" i="12"/>
  <c r="G17" i="12"/>
  <c r="G18" i="12"/>
  <c r="G19" i="12"/>
  <c r="G20" i="12"/>
  <c r="G21" i="12"/>
  <c r="G22" i="12"/>
  <c r="G23" i="12"/>
  <c r="G24" i="12"/>
  <c r="G25" i="12"/>
  <c r="E18" i="12"/>
  <c r="E20" i="12"/>
  <c r="E21" i="12"/>
  <c r="E22" i="12"/>
  <c r="E23" i="12"/>
  <c r="E24" i="12"/>
  <c r="H16" i="12"/>
  <c r="G16" i="12"/>
  <c r="E16" i="12"/>
  <c r="E34" i="13"/>
  <c r="C7" i="12"/>
  <c r="C8" i="12"/>
  <c r="C9" i="12"/>
  <c r="C10" i="12"/>
  <c r="C16" i="12"/>
  <c r="C17" i="12"/>
  <c r="C18" i="12"/>
  <c r="D18" i="12"/>
  <c r="C19" i="12"/>
  <c r="C20" i="12"/>
  <c r="D20" i="12"/>
  <c r="C21" i="12"/>
  <c r="D21" i="12"/>
  <c r="F21" i="12" s="1"/>
  <c r="C22" i="12"/>
  <c r="D22" i="12"/>
  <c r="C23" i="12"/>
  <c r="D23" i="12"/>
  <c r="C24" i="12"/>
  <c r="D24" i="12"/>
  <c r="C25" i="12"/>
  <c r="C32" i="12"/>
  <c r="D32" i="12"/>
  <c r="C33" i="12"/>
  <c r="D33" i="12"/>
  <c r="C34" i="12"/>
  <c r="D34" i="12"/>
  <c r="C35" i="12"/>
  <c r="D35" i="12"/>
  <c r="C36" i="12"/>
  <c r="D36" i="12"/>
  <c r="C37" i="12"/>
  <c r="D37" i="12"/>
  <c r="C38" i="12"/>
  <c r="D38" i="12"/>
  <c r="C39" i="12"/>
  <c r="D39" i="12"/>
  <c r="C40" i="12"/>
  <c r="D40" i="12"/>
  <c r="C41" i="12"/>
  <c r="D41" i="12"/>
  <c r="C49" i="12"/>
  <c r="C50" i="12"/>
  <c r="C51" i="12"/>
  <c r="C52" i="12"/>
  <c r="C53" i="12"/>
  <c r="C54" i="12"/>
  <c r="C55" i="12"/>
  <c r="C56" i="12"/>
  <c r="C57" i="12"/>
  <c r="C58" i="12"/>
  <c r="I25" i="12" l="1"/>
  <c r="J27" i="14" s="1"/>
  <c r="Q27" i="14" s="1"/>
  <c r="N27" i="14" s="1"/>
  <c r="F25" i="12"/>
  <c r="D26" i="12"/>
  <c r="F19" i="12"/>
  <c r="F22" i="12"/>
  <c r="F20" i="12"/>
  <c r="I23" i="12"/>
  <c r="J25" i="14" s="1"/>
  <c r="J44" i="14" s="1"/>
  <c r="I21" i="12"/>
  <c r="J23" i="14" s="1"/>
  <c r="J42" i="14" s="1"/>
  <c r="I18" i="12"/>
  <c r="J20" i="14" s="1"/>
  <c r="J39" i="14" s="1"/>
  <c r="I16" i="12"/>
  <c r="J18" i="14" s="1"/>
  <c r="Q18" i="14" s="1"/>
  <c r="N18" i="14" s="1"/>
  <c r="I24" i="12"/>
  <c r="J26" i="14" s="1"/>
  <c r="J45" i="14" s="1"/>
  <c r="I22" i="12"/>
  <c r="E38" i="12" s="1"/>
  <c r="I20" i="12"/>
  <c r="E36" i="12" s="1"/>
  <c r="I19" i="12"/>
  <c r="J21" i="14" s="1"/>
  <c r="Q21" i="14" s="1"/>
  <c r="N21" i="14" s="1"/>
  <c r="I17" i="12"/>
  <c r="J19" i="14" s="1"/>
  <c r="J38" i="14" s="1"/>
  <c r="F24" i="12"/>
  <c r="F23" i="12"/>
  <c r="F18" i="12"/>
  <c r="J24" i="14"/>
  <c r="J43" i="14" s="1"/>
  <c r="D42" i="12"/>
  <c r="F16" i="12"/>
  <c r="J46" i="14" l="1"/>
  <c r="Q46" i="14" s="1"/>
  <c r="N46" i="14" s="1"/>
  <c r="I23" i="13" s="1"/>
  <c r="F41" i="12" s="1"/>
  <c r="G41" i="12" s="1"/>
  <c r="D58" i="12" s="1"/>
  <c r="J21" i="12"/>
  <c r="J25" i="12"/>
  <c r="E41" i="12"/>
  <c r="J22" i="12"/>
  <c r="J17" i="12"/>
  <c r="Q19" i="14"/>
  <c r="N19" i="14" s="1"/>
  <c r="E37" i="12"/>
  <c r="J19" i="12"/>
  <c r="E34" i="12"/>
  <c r="E33" i="12"/>
  <c r="J22" i="14"/>
  <c r="J41" i="14" s="1"/>
  <c r="Q41" i="14" s="1"/>
  <c r="N41" i="14" s="1"/>
  <c r="J18" i="12"/>
  <c r="E39" i="12"/>
  <c r="J20" i="12"/>
  <c r="F26" i="12"/>
  <c r="Q45" i="14"/>
  <c r="N45" i="14" s="1"/>
  <c r="Q42" i="14"/>
  <c r="N42" i="14" s="1"/>
  <c r="E35" i="12"/>
  <c r="E32" i="12"/>
  <c r="Q39" i="14"/>
  <c r="N39" i="14" s="1"/>
  <c r="E40" i="12"/>
  <c r="J23" i="12"/>
  <c r="J40" i="14"/>
  <c r="J37" i="14"/>
  <c r="Q37" i="14" s="1"/>
  <c r="Q43" i="14"/>
  <c r="N43" i="14" s="1"/>
  <c r="J24" i="12"/>
  <c r="Q38" i="14"/>
  <c r="N38" i="14" s="1"/>
  <c r="I15" i="13" s="1"/>
  <c r="F33" i="12" s="1"/>
  <c r="G33" i="12" s="1"/>
  <c r="Q44" i="14"/>
  <c r="N44" i="14" s="1"/>
  <c r="Q26" i="14"/>
  <c r="N26" i="14" s="1"/>
  <c r="Q25" i="14"/>
  <c r="N25" i="14" s="1"/>
  <c r="Q24" i="14"/>
  <c r="N24" i="14" s="1"/>
  <c r="Q23" i="14"/>
  <c r="N23" i="14" s="1"/>
  <c r="Q20" i="14"/>
  <c r="N20" i="14" s="1"/>
  <c r="J16" i="12"/>
  <c r="Q22" i="14" l="1"/>
  <c r="N22" i="14" s="1"/>
  <c r="I18" i="13" s="1"/>
  <c r="F36" i="12" s="1"/>
  <c r="G36" i="12" s="1"/>
  <c r="D53" i="12" s="1"/>
  <c r="D50" i="12"/>
  <c r="I22" i="13"/>
  <c r="F40" i="12" s="1"/>
  <c r="G40" i="12" s="1"/>
  <c r="D57" i="12" s="1"/>
  <c r="I19" i="13"/>
  <c r="F37" i="12" s="1"/>
  <c r="G37" i="12" s="1"/>
  <c r="D54" i="12" s="1"/>
  <c r="I20" i="13"/>
  <c r="F38" i="12" s="1"/>
  <c r="G38" i="12" s="1"/>
  <c r="D55" i="12" s="1"/>
  <c r="N37" i="14"/>
  <c r="I14" i="13" s="1"/>
  <c r="F32" i="12" s="1"/>
  <c r="G32" i="12" s="1"/>
  <c r="D49" i="12" s="1"/>
  <c r="Q40" i="14"/>
  <c r="N40" i="14" s="1"/>
  <c r="I17" i="13" s="1"/>
  <c r="F35" i="12" s="1"/>
  <c r="G35" i="12" s="1"/>
  <c r="D52" i="12" s="1"/>
  <c r="I16" i="13"/>
  <c r="F34" i="12" s="1"/>
  <c r="I21" i="13"/>
  <c r="F39" i="12" s="1"/>
  <c r="G39" i="12" s="1"/>
  <c r="D56" i="12" s="1"/>
  <c r="G34" i="12" l="1"/>
  <c r="D51" i="12" s="1"/>
  <c r="D59" i="12" s="1"/>
  <c r="F42" i="12"/>
</calcChain>
</file>

<file path=xl/sharedStrings.xml><?xml version="1.0" encoding="utf-8"?>
<sst xmlns="http://schemas.openxmlformats.org/spreadsheetml/2006/main" count="84" uniqueCount="63">
  <si>
    <t>Kosten für Instandhaltung und Energie gem. Budget, Forecast oder Ist-Vorjahr</t>
    <phoneticPr fontId="0" type="noConversion"/>
  </si>
  <si>
    <t>Gesamt</t>
    <phoneticPr fontId="0" type="noConversion"/>
  </si>
  <si>
    <t>Sonstige Kosten je Maschinenstunde</t>
    <phoneticPr fontId="0" type="noConversion"/>
  </si>
  <si>
    <t>Instandhaltung</t>
    <phoneticPr fontId="0" type="noConversion"/>
  </si>
  <si>
    <t>AK/Miete*</t>
    <phoneticPr fontId="10" type="noConversion"/>
  </si>
  <si>
    <t>Energiekosten**</t>
    <phoneticPr fontId="10" type="noConversion"/>
  </si>
  <si>
    <t>* Falls die Maschine gemietet/geleast wurde, ist hier der Jahresbetrag und die ND mit ein Jahr einzutragen.</t>
    <phoneticPr fontId="10" type="noConversion"/>
  </si>
  <si>
    <t>Energiekosten</t>
    <phoneticPr fontId="0" type="noConversion"/>
  </si>
  <si>
    <t>Maschine/Anlage</t>
    <phoneticPr fontId="0" type="noConversion"/>
  </si>
  <si>
    <t>Jahr</t>
    <phoneticPr fontId="0" type="noConversion"/>
  </si>
  <si>
    <t>Stunde</t>
    <phoneticPr fontId="0" type="noConversion"/>
  </si>
  <si>
    <t>Anlage</t>
  </si>
  <si>
    <t>Schichten</t>
  </si>
  <si>
    <t>Maschinenstundensatz je Anlage</t>
  </si>
  <si>
    <t>Arbeitsstunden</t>
  </si>
  <si>
    <t>Tage/Jahr</t>
  </si>
  <si>
    <t>abzüglich Wochenenden</t>
  </si>
  <si>
    <t>Arbeitstage</t>
  </si>
  <si>
    <t>Feiertage/Brückentage</t>
  </si>
  <si>
    <t>Reparaturtage</t>
  </si>
  <si>
    <t>Berechnung der Kosten je Maschinenstunde</t>
  </si>
  <si>
    <t>Kosten/Stunde</t>
  </si>
  <si>
    <t>Nutzungsdauer</t>
  </si>
  <si>
    <t>Stunden</t>
  </si>
  <si>
    <t>Maschine/Anlage</t>
  </si>
  <si>
    <t>Auslastungsgrad</t>
  </si>
  <si>
    <t>Anzahl Schichten</t>
  </si>
  <si>
    <t>Laufzeit in Stunden/Jahr</t>
  </si>
  <si>
    <t>Unternehmen</t>
  </si>
  <si>
    <t>Niederlassung/Werk</t>
  </si>
  <si>
    <t>Strasse</t>
  </si>
  <si>
    <t>PLZ/Ort</t>
  </si>
  <si>
    <t>Maschine/Anlage</t>
    <phoneticPr fontId="0" type="noConversion"/>
  </si>
  <si>
    <t>Instandhaltungskosten</t>
    <phoneticPr fontId="10" type="noConversion"/>
  </si>
  <si>
    <t>Ist eine Zuordnung nicht möglich, sind die Energiekosten mit der Gesamtsumme in das umrandete Feld einzutragen. Die Verteilung erfolgt nach dem Schlüssel der AK/Miete.</t>
  </si>
  <si>
    <t>AK/Miete</t>
  </si>
  <si>
    <t>Stundensatz</t>
  </si>
  <si>
    <t>ND/Jahre</t>
  </si>
  <si>
    <t>Anzahl/Schichten</t>
  </si>
  <si>
    <t>Stunden/Schicht</t>
  </si>
  <si>
    <t>Stromkosten</t>
  </si>
  <si>
    <t>Stromkostenrechner</t>
  </si>
  <si>
    <t>Watt</t>
  </si>
  <si>
    <t>kWh</t>
  </si>
  <si>
    <t>Dauer in Stunden</t>
  </si>
  <si>
    <t>Leistung in Watt/kWh</t>
  </si>
  <si>
    <t>AfA/Jahr</t>
  </si>
  <si>
    <t>Watt/kWh*</t>
  </si>
  <si>
    <t>* Bitte wählen Sie in der Listbox je nach Angabe auf der Maschine kWh oder Watt aus.</t>
  </si>
  <si>
    <t>Kosten je kWh**</t>
  </si>
  <si>
    <t xml:space="preserve">** Bitte geben Sie in diesen Feldern die Kosten je Kilowattstunde an. </t>
  </si>
  <si>
    <t>Gaskostenrechner</t>
  </si>
  <si>
    <t>Gaskosten</t>
  </si>
  <si>
    <t>Leistung in kWh/Stunde</t>
  </si>
  <si>
    <t xml:space="preserve">** Soweit die Energiekosten einzeln zugeordnet werden können, sind diese in der Tabelle Strom- und Gaskostenrechner der jeweiligen Maschine zu erfassen. </t>
  </si>
  <si>
    <t xml:space="preserve">Bitte nutzen Sie die blauen und die Drop-Down-Felder, um Ihre Eingaben zu tätigen. 
Bitte nutzen Sie die blauen und die Drop-Down-Felder, um Ihre Eingaben zu tätigen. 
</t>
  </si>
  <si>
    <t xml:space="preserve">Konzept und Entwicklung: </t>
  </si>
  <si>
    <t>IHK Mittlerer Niederrhein, Nordwall 39, 47798 Krefeld</t>
  </si>
  <si>
    <r>
      <t xml:space="preserve">Bert Mangels, Tel.: 02151 635-335, </t>
    </r>
    <r>
      <rPr>
        <u/>
        <sz val="10"/>
        <color indexed="56"/>
        <rFont val="Arial"/>
        <family val="2"/>
      </rPr>
      <t>bert.mangels@mittlerer-niederrhein.ihk.de</t>
    </r>
  </si>
  <si>
    <r>
      <t xml:space="preserve">Internet: </t>
    </r>
    <r>
      <rPr>
        <u/>
        <sz val="10"/>
        <color theme="3"/>
        <rFont val="Arial"/>
        <family val="2"/>
      </rPr>
      <t>www.mittlerer-niederrhein.ihk.de</t>
    </r>
    <r>
      <rPr>
        <sz val="10"/>
        <rFont val="Arial"/>
        <family val="2"/>
      </rPr>
      <t xml:space="preserve">, </t>
    </r>
    <r>
      <rPr>
        <u/>
        <sz val="10"/>
        <color theme="3"/>
        <rFont val="Arial"/>
        <family val="2"/>
      </rPr>
      <t>Gründung &amp; Unternehmensentwicklung</t>
    </r>
  </si>
  <si>
    <t>Maschinenstundensatzrechner</t>
  </si>
  <si>
    <t>Strom- und Gaskosten</t>
  </si>
  <si>
    <t>IHK Mittlerer Niederrhein - Maschinenstundensatzrechner V 25.0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</si>
</sst>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D_M_-;\-* #,##0.00\ _D_M_-;_-* &quot;-&quot;??\ _D_M_-;_-@_-"/>
    <numFmt numFmtId="165" formatCode="0\ &quot;Tage&quot;"/>
    <numFmt numFmtId="166" formatCode="_-* #,##0\ _D_M_-;\-* #,##0\ _D_M_-;_-* &quot;-&quot;??\ _D_M_-;_-@_-"/>
    <numFmt numFmtId="167" formatCode="0.00&quot;%&quot;"/>
    <numFmt numFmtId="168" formatCode="_-* #,##0.000\ _D_M_-;\-* #,##0.000\ _D_M_-;_-* &quot;-&quot;??\ _D_M_-;_-@_-"/>
  </numFmts>
  <fonts count="24" x14ac:knownFonts="1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u/>
      <sz val="10"/>
      <color indexed="56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3"/>
      <name val="Arial"/>
      <family val="2"/>
    </font>
    <font>
      <b/>
      <sz val="28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8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165" fontId="8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3" fontId="5" fillId="0" borderId="0" xfId="0" applyNumberFormat="1" applyFont="1" applyProtection="1">
      <protection hidden="1"/>
    </xf>
    <xf numFmtId="4" fontId="6" fillId="0" borderId="0" xfId="0" applyNumberFormat="1" applyFont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1" applyFont="1" applyFill="1" applyBorder="1" applyProtection="1">
      <protection hidden="1"/>
    </xf>
    <xf numFmtId="166" fontId="5" fillId="0" borderId="1" xfId="1" applyNumberFormat="1" applyFont="1" applyFill="1" applyBorder="1" applyProtection="1">
      <protection hidden="1"/>
    </xf>
    <xf numFmtId="164" fontId="5" fillId="0" borderId="1" xfId="1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167" fontId="5" fillId="0" borderId="1" xfId="0" applyNumberFormat="1" applyFont="1" applyBorder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Protection="1">
      <protection hidden="1"/>
    </xf>
    <xf numFmtId="164" fontId="8" fillId="3" borderId="2" xfId="1" applyFont="1" applyFill="1" applyBorder="1" applyProtection="1">
      <protection hidden="1"/>
    </xf>
    <xf numFmtId="3" fontId="8" fillId="3" borderId="2" xfId="0" applyNumberFormat="1" applyFont="1" applyFill="1" applyBorder="1" applyProtection="1">
      <protection hidden="1"/>
    </xf>
    <xf numFmtId="4" fontId="11" fillId="3" borderId="2" xfId="0" applyNumberFormat="1" applyFont="1" applyFill="1" applyBorder="1" applyProtection="1">
      <protection hidden="1"/>
    </xf>
    <xf numFmtId="0" fontId="8" fillId="0" borderId="0" xfId="0" applyFont="1" applyProtection="1">
      <protection hidden="1"/>
    </xf>
    <xf numFmtId="0" fontId="14" fillId="4" borderId="3" xfId="0" applyFont="1" applyFill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4" fillId="4" borderId="5" xfId="0" applyFont="1" applyFill="1" applyBorder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Continuous"/>
      <protection hidden="1"/>
    </xf>
    <xf numFmtId="0" fontId="12" fillId="0" borderId="0" xfId="0" applyFont="1" applyAlignment="1" applyProtection="1">
      <alignment horizontal="centerContinuous"/>
      <protection hidden="1"/>
    </xf>
    <xf numFmtId="0" fontId="11" fillId="0" borderId="0" xfId="0" applyFont="1" applyAlignment="1" applyProtection="1">
      <alignment horizontal="centerContinuous"/>
      <protection hidden="1"/>
    </xf>
    <xf numFmtId="4" fontId="9" fillId="0" borderId="4" xfId="0" applyNumberFormat="1" applyFont="1" applyBorder="1" applyAlignment="1" applyProtection="1">
      <alignment horizontal="center"/>
      <protection hidden="1"/>
    </xf>
    <xf numFmtId="4" fontId="5" fillId="0" borderId="0" xfId="0" applyNumberFormat="1" applyFont="1" applyProtection="1">
      <protection hidden="1"/>
    </xf>
    <xf numFmtId="4" fontId="9" fillId="0" borderId="0" xfId="0" applyNumberFormat="1" applyFont="1" applyAlignment="1" applyProtection="1">
      <alignment horizontal="center"/>
      <protection hidden="1"/>
    </xf>
    <xf numFmtId="164" fontId="5" fillId="0" borderId="4" xfId="1" applyFont="1" applyFill="1" applyBorder="1" applyProtection="1">
      <protection hidden="1"/>
    </xf>
    <xf numFmtId="0" fontId="8" fillId="0" borderId="5" xfId="0" applyFont="1" applyBorder="1" applyProtection="1">
      <protection hidden="1"/>
    </xf>
    <xf numFmtId="0" fontId="5" fillId="5" borderId="1" xfId="0" applyFont="1" applyFill="1" applyBorder="1" applyProtection="1">
      <protection hidden="1"/>
    </xf>
    <xf numFmtId="164" fontId="5" fillId="5" borderId="1" xfId="1" applyFont="1" applyFill="1" applyBorder="1" applyProtection="1">
      <protection hidden="1"/>
    </xf>
    <xf numFmtId="166" fontId="5" fillId="5" borderId="1" xfId="1" applyNumberFormat="1" applyFont="1" applyFill="1" applyBorder="1" applyProtection="1">
      <protection hidden="1"/>
    </xf>
    <xf numFmtId="164" fontId="5" fillId="5" borderId="1" xfId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Alignment="1" applyProtection="1">
      <alignment horizontal="center"/>
      <protection hidden="1"/>
    </xf>
    <xf numFmtId="167" fontId="5" fillId="5" borderId="1" xfId="0" applyNumberFormat="1" applyFont="1" applyFill="1" applyBorder="1" applyAlignment="1" applyProtection="1">
      <alignment horizontal="center"/>
      <protection hidden="1"/>
    </xf>
    <xf numFmtId="166" fontId="5" fillId="5" borderId="1" xfId="1" applyNumberFormat="1" applyFont="1" applyFill="1" applyBorder="1" applyAlignment="1" applyProtection="1">
      <alignment horizontal="center"/>
      <protection hidden="1"/>
    </xf>
    <xf numFmtId="0" fontId="5" fillId="5" borderId="2" xfId="0" applyFont="1" applyFill="1" applyBorder="1" applyProtection="1">
      <protection hidden="1"/>
    </xf>
    <xf numFmtId="164" fontId="5" fillId="5" borderId="2" xfId="1" applyFont="1" applyFill="1" applyBorder="1" applyProtection="1">
      <protection hidden="1"/>
    </xf>
    <xf numFmtId="166" fontId="5" fillId="5" borderId="2" xfId="1" applyNumberFormat="1" applyFont="1" applyFill="1" applyBorder="1" applyProtection="1">
      <protection hidden="1"/>
    </xf>
    <xf numFmtId="164" fontId="5" fillId="5" borderId="2" xfId="1" applyFont="1" applyFill="1" applyBorder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/>
      <protection hidden="1"/>
    </xf>
    <xf numFmtId="167" fontId="5" fillId="5" borderId="2" xfId="0" applyNumberFormat="1" applyFont="1" applyFill="1" applyBorder="1" applyAlignment="1" applyProtection="1">
      <alignment horizontal="center"/>
      <protection hidden="1"/>
    </xf>
    <xf numFmtId="166" fontId="5" fillId="5" borderId="2" xfId="1" applyNumberFormat="1" applyFon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8" fillId="0" borderId="0" xfId="0" applyFont="1" applyAlignment="1" applyProtection="1">
      <alignment horizontal="centerContinuous"/>
      <protection hidden="1"/>
    </xf>
    <xf numFmtId="164" fontId="12" fillId="0" borderId="0" xfId="1" applyFont="1" applyBorder="1" applyAlignment="1" applyProtection="1">
      <alignment horizontal="center"/>
      <protection hidden="1"/>
    </xf>
    <xf numFmtId="0" fontId="8" fillId="0" borderId="0" xfId="1" applyNumberFormat="1" applyFont="1" applyBorder="1" applyAlignment="1" applyProtection="1">
      <alignment horizontal="center"/>
      <protection hidden="1"/>
    </xf>
    <xf numFmtId="0" fontId="8" fillId="0" borderId="0" xfId="1" applyNumberFormat="1" applyFont="1" applyBorder="1" applyAlignment="1" applyProtection="1">
      <protection hidden="1"/>
    </xf>
    <xf numFmtId="164" fontId="13" fillId="0" borderId="0" xfId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164" fontId="13" fillId="0" borderId="0" xfId="1" applyFont="1" applyFill="1" applyBorder="1" applyProtection="1">
      <protection hidden="1"/>
    </xf>
    <xf numFmtId="165" fontId="5" fillId="0" borderId="0" xfId="0" applyNumberFormat="1" applyFont="1" applyAlignment="1" applyProtection="1">
      <alignment vertical="center"/>
      <protection hidden="1"/>
    </xf>
    <xf numFmtId="0" fontId="0" fillId="0" borderId="5" xfId="0" applyBorder="1" applyProtection="1">
      <protection hidden="1"/>
    </xf>
    <xf numFmtId="0" fontId="5" fillId="6" borderId="0" xfId="0" applyFont="1" applyFill="1" applyProtection="1">
      <protection hidden="1"/>
    </xf>
    <xf numFmtId="0" fontId="3" fillId="6" borderId="0" xfId="0" applyFont="1" applyFill="1" applyAlignment="1" applyProtection="1">
      <alignment horizontal="centerContinuous"/>
      <protection hidden="1"/>
    </xf>
    <xf numFmtId="0" fontId="8" fillId="6" borderId="0" xfId="0" applyFont="1" applyFill="1" applyProtection="1">
      <protection hidden="1"/>
    </xf>
    <xf numFmtId="0" fontId="5" fillId="7" borderId="0" xfId="0" applyFont="1" applyFill="1" applyAlignment="1" applyProtection="1">
      <alignment vertical="center"/>
      <protection locked="0" hidden="1"/>
    </xf>
    <xf numFmtId="164" fontId="13" fillId="7" borderId="0" xfId="1" applyFont="1" applyFill="1" applyBorder="1" applyAlignment="1" applyProtection="1">
      <alignment vertical="center"/>
      <protection locked="0" hidden="1"/>
    </xf>
    <xf numFmtId="0" fontId="5" fillId="7" borderId="0" xfId="0" applyFont="1" applyFill="1" applyProtection="1">
      <protection locked="0" hidden="1"/>
    </xf>
    <xf numFmtId="165" fontId="5" fillId="7" borderId="0" xfId="0" applyNumberFormat="1" applyFont="1" applyFill="1" applyAlignment="1" applyProtection="1">
      <alignment vertical="center"/>
      <protection locked="0" hidden="1"/>
    </xf>
    <xf numFmtId="0" fontId="0" fillId="8" borderId="7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8" borderId="10" xfId="0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11" xfId="0" applyBorder="1" applyProtection="1">
      <protection hidden="1"/>
    </xf>
    <xf numFmtId="167" fontId="0" fillId="7" borderId="0" xfId="1" applyNumberFormat="1" applyFont="1" applyFill="1" applyBorder="1" applyProtection="1">
      <protection locked="0" hidden="1"/>
    </xf>
    <xf numFmtId="0" fontId="0" fillId="7" borderId="0" xfId="0" applyFill="1" applyProtection="1">
      <protection locked="0" hidden="1"/>
    </xf>
    <xf numFmtId="164" fontId="13" fillId="0" borderId="0" xfId="1" applyFont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165" fontId="5" fillId="9" borderId="0" xfId="0" applyNumberFormat="1" applyFont="1" applyFill="1" applyAlignment="1" applyProtection="1">
      <alignment vertical="center"/>
      <protection locked="0" hidden="1"/>
    </xf>
    <xf numFmtId="0" fontId="0" fillId="7" borderId="0" xfId="0" applyFill="1" applyAlignment="1" applyProtection="1">
      <alignment vertical="center"/>
      <protection locked="0" hidden="1"/>
    </xf>
    <xf numFmtId="164" fontId="13" fillId="7" borderId="5" xfId="1" applyFont="1" applyFill="1" applyBorder="1" applyAlignment="1" applyProtection="1">
      <alignment vertical="center"/>
      <protection locked="0" hidden="1"/>
    </xf>
    <xf numFmtId="164" fontId="0" fillId="7" borderId="0" xfId="1" applyFont="1" applyFill="1" applyBorder="1" applyProtection="1">
      <protection locked="0"/>
    </xf>
    <xf numFmtId="0" fontId="0" fillId="7" borderId="0" xfId="0" applyFill="1" applyAlignment="1" applyProtection="1">
      <alignment horizontal="right"/>
      <protection locked="0"/>
    </xf>
    <xf numFmtId="0" fontId="5" fillId="8" borderId="0" xfId="0" applyFont="1" applyFill="1" applyProtection="1">
      <protection hidden="1"/>
    </xf>
    <xf numFmtId="0" fontId="5" fillId="8" borderId="1" xfId="0" applyFont="1" applyFill="1" applyBorder="1" applyProtection="1">
      <protection hidden="1"/>
    </xf>
    <xf numFmtId="164" fontId="5" fillId="8" borderId="1" xfId="1" applyFont="1" applyFill="1" applyBorder="1" applyProtection="1">
      <protection hidden="1"/>
    </xf>
    <xf numFmtId="164" fontId="5" fillId="8" borderId="4" xfId="1" applyFont="1" applyFill="1" applyBorder="1" applyProtection="1">
      <protection hidden="1"/>
    </xf>
    <xf numFmtId="4" fontId="9" fillId="8" borderId="4" xfId="0" applyNumberFormat="1" applyFont="1" applyFill="1" applyBorder="1" applyAlignment="1" applyProtection="1">
      <alignment horizontal="center"/>
      <protection hidden="1"/>
    </xf>
    <xf numFmtId="4" fontId="5" fillId="8" borderId="0" xfId="0" applyNumberFormat="1" applyFont="1" applyFill="1" applyProtection="1">
      <protection hidden="1"/>
    </xf>
    <xf numFmtId="4" fontId="9" fillId="8" borderId="0" xfId="0" applyNumberFormat="1" applyFont="1" applyFill="1" applyAlignment="1" applyProtection="1">
      <alignment horizontal="center"/>
      <protection hidden="1"/>
    </xf>
    <xf numFmtId="0" fontId="3" fillId="8" borderId="2" xfId="0" applyFont="1" applyFill="1" applyBorder="1" applyProtection="1">
      <protection hidden="1"/>
    </xf>
    <xf numFmtId="164" fontId="8" fillId="8" borderId="2" xfId="1" applyFont="1" applyFill="1" applyBorder="1" applyProtection="1">
      <protection hidden="1"/>
    </xf>
    <xf numFmtId="3" fontId="3" fillId="8" borderId="2" xfId="0" applyNumberFormat="1" applyFont="1" applyFill="1" applyBorder="1" applyProtection="1">
      <protection hidden="1"/>
    </xf>
    <xf numFmtId="164" fontId="8" fillId="8" borderId="2" xfId="1" applyFont="1" applyFill="1" applyBorder="1" applyAlignment="1" applyProtection="1">
      <alignment horizontal="center"/>
      <protection hidden="1"/>
    </xf>
    <xf numFmtId="3" fontId="7" fillId="8" borderId="4" xfId="0" applyNumberFormat="1" applyFont="1" applyFill="1" applyBorder="1" applyAlignment="1" applyProtection="1">
      <alignment horizontal="center"/>
      <protection hidden="1"/>
    </xf>
    <xf numFmtId="3" fontId="3" fillId="8" borderId="0" xfId="0" applyNumberFormat="1" applyFont="1" applyFill="1" applyProtection="1">
      <protection hidden="1"/>
    </xf>
    <xf numFmtId="4" fontId="7" fillId="8" borderId="0" xfId="0" applyNumberFormat="1" applyFont="1" applyFill="1" applyAlignment="1" applyProtection="1">
      <alignment horizontal="center"/>
      <protection hidden="1"/>
    </xf>
    <xf numFmtId="0" fontId="10" fillId="8" borderId="0" xfId="0" applyFont="1" applyFill="1" applyProtection="1">
      <protection hidden="1"/>
    </xf>
    <xf numFmtId="0" fontId="3" fillId="8" borderId="0" xfId="0" applyFont="1" applyFill="1" applyProtection="1">
      <protection hidden="1"/>
    </xf>
    <xf numFmtId="0" fontId="8" fillId="8" borderId="5" xfId="0" applyFont="1" applyFill="1" applyBorder="1" applyProtection="1">
      <protection hidden="1"/>
    </xf>
    <xf numFmtId="164" fontId="8" fillId="8" borderId="5" xfId="1" applyFont="1" applyFill="1" applyBorder="1" applyProtection="1">
      <protection hidden="1"/>
    </xf>
    <xf numFmtId="0" fontId="18" fillId="11" borderId="5" xfId="0" applyFont="1" applyFill="1" applyBorder="1" applyAlignment="1" applyProtection="1">
      <alignment horizontal="centerContinuous"/>
      <protection hidden="1"/>
    </xf>
    <xf numFmtId="0" fontId="18" fillId="11" borderId="5" xfId="0" applyFont="1" applyFill="1" applyBorder="1" applyAlignment="1" applyProtection="1">
      <alignment horizontal="center"/>
      <protection hidden="1"/>
    </xf>
    <xf numFmtId="0" fontId="5" fillId="10" borderId="1" xfId="0" applyFont="1" applyFill="1" applyBorder="1" applyProtection="1">
      <protection hidden="1"/>
    </xf>
    <xf numFmtId="164" fontId="5" fillId="10" borderId="1" xfId="1" applyFont="1" applyFill="1" applyBorder="1" applyProtection="1">
      <protection hidden="1"/>
    </xf>
    <xf numFmtId="164" fontId="5" fillId="10" borderId="4" xfId="1" applyFont="1" applyFill="1" applyBorder="1" applyProtection="1">
      <protection hidden="1"/>
    </xf>
    <xf numFmtId="0" fontId="5" fillId="10" borderId="2" xfId="0" applyFont="1" applyFill="1" applyBorder="1" applyProtection="1">
      <protection hidden="1"/>
    </xf>
    <xf numFmtId="164" fontId="5" fillId="10" borderId="2" xfId="1" applyFont="1" applyFill="1" applyBorder="1" applyProtection="1">
      <protection hidden="1"/>
    </xf>
    <xf numFmtId="164" fontId="0" fillId="7" borderId="13" xfId="1" applyFont="1" applyFill="1" applyBorder="1" applyProtection="1">
      <protection locked="0"/>
    </xf>
    <xf numFmtId="0" fontId="0" fillId="7" borderId="13" xfId="0" applyFill="1" applyBorder="1" applyAlignment="1" applyProtection="1">
      <alignment horizontal="right"/>
      <protection locked="0"/>
    </xf>
    <xf numFmtId="168" fontId="0" fillId="7" borderId="0" xfId="1" applyNumberFormat="1" applyFont="1" applyFill="1" applyBorder="1" applyProtection="1">
      <protection locked="0"/>
    </xf>
    <xf numFmtId="168" fontId="0" fillId="7" borderId="13" xfId="1" applyNumberFormat="1" applyFont="1" applyFill="1" applyBorder="1" applyProtection="1">
      <protection locked="0"/>
    </xf>
    <xf numFmtId="164" fontId="13" fillId="8" borderId="0" xfId="1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6" borderId="0" xfId="0" applyFill="1" applyProtection="1">
      <protection hidden="1"/>
    </xf>
    <xf numFmtId="0" fontId="3" fillId="0" borderId="7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3" xfId="0" applyBorder="1" applyProtection="1"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15" xfId="0" applyFont="1" applyBorder="1" applyProtection="1">
      <protection hidden="1"/>
    </xf>
    <xf numFmtId="0" fontId="0" fillId="0" borderId="1" xfId="0" applyBorder="1" applyProtection="1">
      <protection hidden="1"/>
    </xf>
    <xf numFmtId="164" fontId="0" fillId="0" borderId="11" xfId="1" applyFont="1" applyFill="1" applyBorder="1" applyProtection="1">
      <protection hidden="1"/>
    </xf>
    <xf numFmtId="164" fontId="0" fillId="0" borderId="0" xfId="1" applyFont="1" applyFill="1" applyBorder="1" applyProtection="1">
      <protection hidden="1"/>
    </xf>
    <xf numFmtId="166" fontId="0" fillId="0" borderId="1" xfId="1" applyNumberFormat="1" applyFont="1" applyFill="1" applyBorder="1" applyProtection="1">
      <protection hidden="1"/>
    </xf>
    <xf numFmtId="166" fontId="0" fillId="0" borderId="0" xfId="1" applyNumberFormat="1" applyFont="1" applyFill="1" applyBorder="1" applyProtection="1">
      <protection hidden="1"/>
    </xf>
    <xf numFmtId="164" fontId="0" fillId="0" borderId="1" xfId="1" applyFont="1" applyFill="1" applyBorder="1" applyProtection="1">
      <protection hidden="1"/>
    </xf>
    <xf numFmtId="164" fontId="0" fillId="0" borderId="0" xfId="1" applyFont="1" applyFill="1" applyProtection="1">
      <protection hidden="1"/>
    </xf>
    <xf numFmtId="164" fontId="0" fillId="0" borderId="14" xfId="1" applyFont="1" applyFill="1" applyBorder="1" applyProtection="1">
      <protection hidden="1"/>
    </xf>
    <xf numFmtId="164" fontId="0" fillId="0" borderId="13" xfId="1" applyFont="1" applyFill="1" applyBorder="1" applyProtection="1">
      <protection hidden="1"/>
    </xf>
    <xf numFmtId="166" fontId="0" fillId="0" borderId="2" xfId="1" applyNumberFormat="1" applyFont="1" applyFill="1" applyBorder="1" applyProtection="1">
      <protection hidden="1"/>
    </xf>
    <xf numFmtId="166" fontId="0" fillId="0" borderId="13" xfId="1" applyNumberFormat="1" applyFont="1" applyFill="1" applyBorder="1" applyProtection="1">
      <protection hidden="1"/>
    </xf>
    <xf numFmtId="164" fontId="0" fillId="0" borderId="2" xfId="1" applyFont="1" applyFill="1" applyBorder="1" applyProtection="1">
      <protection hidden="1"/>
    </xf>
    <xf numFmtId="0" fontId="19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8" fillId="0" borderId="9" xfId="0" applyFont="1" applyBorder="1" applyAlignment="1" applyProtection="1">
      <alignment horizontal="center"/>
      <protection hidden="1"/>
    </xf>
    <xf numFmtId="164" fontId="0" fillId="0" borderId="11" xfId="1" applyFont="1" applyBorder="1" applyProtection="1">
      <protection hidden="1"/>
    </xf>
    <xf numFmtId="164" fontId="0" fillId="0" borderId="0" xfId="1" applyFont="1" applyBorder="1" applyProtection="1">
      <protection hidden="1"/>
    </xf>
    <xf numFmtId="0" fontId="20" fillId="0" borderId="0" xfId="0" applyFont="1" applyAlignment="1" applyProtection="1">
      <alignment horizontal="right"/>
      <protection hidden="1"/>
    </xf>
    <xf numFmtId="166" fontId="0" fillId="0" borderId="1" xfId="0" applyNumberFormat="1" applyBorder="1" applyProtection="1">
      <protection hidden="1"/>
    </xf>
    <xf numFmtId="164" fontId="0" fillId="0" borderId="1" xfId="1" applyFont="1" applyBorder="1" applyProtection="1">
      <protection hidden="1"/>
    </xf>
    <xf numFmtId="164" fontId="0" fillId="0" borderId="0" xfId="1" applyFont="1" applyProtection="1">
      <protection hidden="1"/>
    </xf>
    <xf numFmtId="164" fontId="0" fillId="0" borderId="14" xfId="1" applyFont="1" applyBorder="1" applyProtection="1">
      <protection hidden="1"/>
    </xf>
    <xf numFmtId="164" fontId="0" fillId="0" borderId="13" xfId="1" applyFont="1" applyBorder="1" applyProtection="1">
      <protection hidden="1"/>
    </xf>
    <xf numFmtId="0" fontId="20" fillId="0" borderId="13" xfId="0" applyFont="1" applyBorder="1" applyAlignment="1" applyProtection="1">
      <alignment horizontal="right"/>
      <protection hidden="1"/>
    </xf>
    <xf numFmtId="166" fontId="0" fillId="0" borderId="2" xfId="0" applyNumberFormat="1" applyBorder="1" applyProtection="1">
      <protection hidden="1"/>
    </xf>
    <xf numFmtId="164" fontId="0" fillId="0" borderId="2" xfId="1" applyFont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5" fillId="0" borderId="0" xfId="2" applyFill="1" applyAlignme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1" fillId="7" borderId="0" xfId="0" applyFont="1" applyFill="1" applyAlignment="1" applyProtection="1">
      <alignment horizontal="left"/>
      <protection locked="0" hidden="1"/>
    </xf>
    <xf numFmtId="0" fontId="0" fillId="7" borderId="0" xfId="0" applyFill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23" fillId="8" borderId="0" xfId="0" applyFont="1" applyFill="1" applyAlignment="1" applyProtection="1">
      <alignment horizontal="left" vertical="top"/>
      <protection hidden="1"/>
    </xf>
    <xf numFmtId="0" fontId="14" fillId="4" borderId="7" xfId="0" applyFont="1" applyFill="1" applyBorder="1" applyAlignment="1" applyProtection="1">
      <alignment horizontal="center"/>
      <protection hidden="1"/>
    </xf>
    <xf numFmtId="0" fontId="14" fillId="4" borderId="8" xfId="0" applyFont="1" applyFill="1" applyBorder="1" applyAlignment="1" applyProtection="1">
      <alignment horizontal="center"/>
      <protection hidden="1"/>
    </xf>
    <xf numFmtId="0" fontId="14" fillId="4" borderId="3" xfId="0" applyFont="1" applyFill="1" applyBorder="1" applyAlignment="1" applyProtection="1">
      <alignment horizontal="center"/>
      <protection hidden="1"/>
    </xf>
    <xf numFmtId="0" fontId="16" fillId="4" borderId="9" xfId="0" applyFont="1" applyFill="1" applyBorder="1" applyAlignment="1" applyProtection="1">
      <alignment horizontal="center"/>
      <protection hidden="1"/>
    </xf>
    <xf numFmtId="0" fontId="14" fillId="4" borderId="6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4" fontId="14" fillId="4" borderId="6" xfId="0" applyNumberFormat="1" applyFont="1" applyFill="1" applyBorder="1" applyAlignment="1" applyProtection="1">
      <alignment horizontal="center" vertical="center" wrapText="1"/>
      <protection hidden="1"/>
    </xf>
    <xf numFmtId="4" fontId="14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2" xfId="0" applyFont="1" applyFill="1" applyBorder="1" applyAlignment="1" applyProtection="1">
      <alignment horizontal="center" vertical="center" wrapText="1"/>
      <protection hidden="1"/>
    </xf>
    <xf numFmtId="3" fontId="14" fillId="4" borderId="6" xfId="0" applyNumberFormat="1" applyFont="1" applyFill="1" applyBorder="1" applyAlignment="1" applyProtection="1">
      <alignment horizontal="center" vertical="center" wrapText="1"/>
      <protection hidden="1"/>
    </xf>
    <xf numFmtId="3" fontId="14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AEAE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ittlerer-niederrhein.ihk.de/themen/gruendung-unternehmensentwicklung" TargetMode="External"/><Relationship Id="rId2" Type="http://schemas.openxmlformats.org/officeDocument/2006/relationships/image" Target="../media/image1.png"/><Relationship Id="rId1" Type="http://schemas.openxmlformats.org/officeDocument/2006/relationships/hyperlink" Target="mailto:bert.mangels@mittlerer-niederrhein.ihk.de?subject=Maschinenstundensatzrechner%20V%2025.0" TargetMode="External"/><Relationship Id="rId5" Type="http://schemas.openxmlformats.org/officeDocument/2006/relationships/hyperlink" Target="https://www.ihk-krefeld.de/" TargetMode="External"/><Relationship Id="rId4" Type="http://schemas.openxmlformats.org/officeDocument/2006/relationships/hyperlink" Target="https://www.ihk-krefeld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hk-krefeld.de/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hk-krefeld.de/de/gruendung-und-unternehmensentwicklung/index.html" TargetMode="External"/><Relationship Id="rId2" Type="http://schemas.openxmlformats.org/officeDocument/2006/relationships/hyperlink" Target="mailto:bert.mangels@mittlerer-niederrhein.ihk.de?subject=Maschinenstundensatzrechner%20V%2023.0" TargetMode="External"/><Relationship Id="rId1" Type="http://schemas.openxmlformats.org/officeDocument/2006/relationships/image" Target="../media/image1.png"/><Relationship Id="rId5" Type="http://schemas.openxmlformats.org/officeDocument/2006/relationships/hyperlink" Target="https://www.ihk-krefeld.de/" TargetMode="External"/><Relationship Id="rId4" Type="http://schemas.openxmlformats.org/officeDocument/2006/relationships/hyperlink" Target="https://www.ihk-krefeld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1905000</xdr:colOff>
      <xdr:row>40</xdr:row>
      <xdr:rowOff>19050</xdr:rowOff>
    </xdr:from>
    <xdr:to>
      <xdr:col>6</xdr:col>
      <xdr:colOff>304800</xdr:colOff>
      <xdr:row>41</xdr:row>
      <xdr:rowOff>0</xdr:rowOff>
    </xdr:to>
    <xdr:sp macro="" textlink="">
      <xdr:nvSpPr>
        <xdr:cNvPr id="1063" name="Rechtec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2133600" y="6905625"/>
          <a:ext cx="23241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2023</xdr:colOff>
      <xdr:row>0</xdr:row>
      <xdr:rowOff>157828</xdr:rowOff>
    </xdr:from>
    <xdr:to>
      <xdr:col>4</xdr:col>
      <xdr:colOff>187925</xdr:colOff>
      <xdr:row>4</xdr:row>
      <xdr:rowOff>142875</xdr:rowOff>
    </xdr:to>
    <xdr:pic>
      <xdr:nvPicPr>
        <xdr:cNvPr id="3" name="Picture 1" descr="IHK_1ET_20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78" y="157828"/>
          <a:ext cx="2879305" cy="61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2276475</xdr:colOff>
      <xdr:row>41</xdr:row>
      <xdr:rowOff>47625</xdr:rowOff>
    </xdr:from>
    <xdr:to>
      <xdr:col>6</xdr:col>
      <xdr:colOff>523875</xdr:colOff>
      <xdr:row>42</xdr:row>
      <xdr:rowOff>0</xdr:rowOff>
    </xdr:to>
    <xdr:sp macro="" textlink="">
      <xdr:nvSpPr>
        <xdr:cNvPr id="5" name="Rechteck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505075" y="7096125"/>
          <a:ext cx="21717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457200</xdr:colOff>
      <xdr:row>41</xdr:row>
      <xdr:rowOff>47624</xdr:rowOff>
    </xdr:from>
    <xdr:to>
      <xdr:col>2</xdr:col>
      <xdr:colOff>2190749</xdr:colOff>
      <xdr:row>42</xdr:row>
      <xdr:rowOff>0</xdr:rowOff>
    </xdr:to>
    <xdr:sp macro="" textlink="">
      <xdr:nvSpPr>
        <xdr:cNvPr id="6" name="Rechteck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685800" y="7096124"/>
          <a:ext cx="1733549" cy="114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49986</xdr:colOff>
      <xdr:row>0</xdr:row>
      <xdr:rowOff>74978</xdr:rowOff>
    </xdr:from>
    <xdr:to>
      <xdr:col>4</xdr:col>
      <xdr:colOff>471306</xdr:colOff>
      <xdr:row>5</xdr:row>
      <xdr:rowOff>125296</xdr:rowOff>
    </xdr:to>
    <xdr:sp macro="" textlink="">
      <xdr:nvSpPr>
        <xdr:cNvPr id="2" name="Textfeld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E162D1-366E-33D1-77EA-120BF86921D0}"/>
            </a:ext>
          </a:extLst>
        </xdr:cNvPr>
        <xdr:cNvSpPr txBox="1"/>
      </xdr:nvSpPr>
      <xdr:spPr>
        <a:xfrm>
          <a:off x="49986" y="74978"/>
          <a:ext cx="3353799" cy="827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1843</xdr:colOff>
      <xdr:row>2</xdr:row>
      <xdr:rowOff>5444</xdr:rowOff>
    </xdr:from>
    <xdr:to>
      <xdr:col>4</xdr:col>
      <xdr:colOff>839630</xdr:colOff>
      <xdr:row>5</xdr:row>
      <xdr:rowOff>148437</xdr:rowOff>
    </xdr:to>
    <xdr:pic>
      <xdr:nvPicPr>
        <xdr:cNvPr id="2" name="Picture 1" descr="IHK_1ET_2010">
          <a:extLst>
            <a:ext uri="{FF2B5EF4-FFF2-40B4-BE49-F238E27FC236}">
              <a16:creationId xmlns:a16="http://schemas.microsoft.com/office/drawing/2014/main" id="{CF909867-514A-4F2A-8B77-7AFA604E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014" y="163363"/>
          <a:ext cx="2873875" cy="616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173948</xdr:colOff>
      <xdr:row>1</xdr:row>
      <xdr:rowOff>61725</xdr:rowOff>
    </xdr:from>
    <xdr:to>
      <xdr:col>4</xdr:col>
      <xdr:colOff>1015627</xdr:colOff>
      <xdr:row>6</xdr:row>
      <xdr:rowOff>78559</xdr:rowOff>
    </xdr:to>
    <xdr:sp macro="" textlink="">
      <xdr:nvSpPr>
        <xdr:cNvPr id="4" name="Textfeld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62C4FD-3171-4B85-B0E3-99C258903509}"/>
            </a:ext>
          </a:extLst>
        </xdr:cNvPr>
        <xdr:cNvSpPr txBox="1"/>
      </xdr:nvSpPr>
      <xdr:spPr>
        <a:xfrm>
          <a:off x="173948" y="61725"/>
          <a:ext cx="3203991" cy="880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4343</xdr:colOff>
      <xdr:row>2</xdr:row>
      <xdr:rowOff>96612</xdr:rowOff>
    </xdr:from>
    <xdr:to>
      <xdr:col>3</xdr:col>
      <xdr:colOff>280568</xdr:colOff>
      <xdr:row>3</xdr:row>
      <xdr:rowOff>423242</xdr:rowOff>
    </xdr:to>
    <xdr:pic>
      <xdr:nvPicPr>
        <xdr:cNvPr id="2121" name="Picture 1" descr="IHK_1ET_2010">
          <a:extLst>
            <a:ext uri="{FF2B5EF4-FFF2-40B4-BE49-F238E27FC236}">
              <a16:creationId xmlns:a16="http://schemas.microsoft.com/office/drawing/2014/main" id="{00000000-0008-0000-02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719" y="352656"/>
          <a:ext cx="2871932" cy="618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1905000</xdr:colOff>
      <xdr:row>63</xdr:row>
      <xdr:rowOff>19050</xdr:rowOff>
    </xdr:from>
    <xdr:to>
      <xdr:col>4</xdr:col>
      <xdr:colOff>361950</xdr:colOff>
      <xdr:row>63</xdr:row>
      <xdr:rowOff>142875</xdr:rowOff>
    </xdr:to>
    <xdr:sp macro="" textlink="">
      <xdr:nvSpPr>
        <xdr:cNvPr id="4" name="Rechteck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162175" y="10725150"/>
          <a:ext cx="2295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2276475</xdr:colOff>
      <xdr:row>64</xdr:row>
      <xdr:rowOff>47625</xdr:rowOff>
    </xdr:from>
    <xdr:to>
      <xdr:col>4</xdr:col>
      <xdr:colOff>571500</xdr:colOff>
      <xdr:row>64</xdr:row>
      <xdr:rowOff>152400</xdr:rowOff>
    </xdr:to>
    <xdr:sp macro="" textlink="">
      <xdr:nvSpPr>
        <xdr:cNvPr id="5" name="Rechteck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2533650" y="10915650"/>
          <a:ext cx="21336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457200</xdr:colOff>
      <xdr:row>64</xdr:row>
      <xdr:rowOff>47624</xdr:rowOff>
    </xdr:from>
    <xdr:to>
      <xdr:col>2</xdr:col>
      <xdr:colOff>2190749</xdr:colOff>
      <xdr:row>65</xdr:row>
      <xdr:rowOff>0</xdr:rowOff>
    </xdr:to>
    <xdr:sp macro="" textlink="">
      <xdr:nvSpPr>
        <xdr:cNvPr id="6" name="Rechteck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685800" y="7096124"/>
          <a:ext cx="1733549" cy="114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179614</xdr:colOff>
      <xdr:row>0</xdr:row>
      <xdr:rowOff>141514</xdr:rowOff>
    </xdr:from>
    <xdr:to>
      <xdr:col>3</xdr:col>
      <xdr:colOff>522514</xdr:colOff>
      <xdr:row>6</xdr:row>
      <xdr:rowOff>27215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1A9103AF-CDFD-A606-A1F2-74BD79680AA6}"/>
            </a:ext>
          </a:extLst>
        </xdr:cNvPr>
        <xdr:cNvSpPr/>
      </xdr:nvSpPr>
      <xdr:spPr>
        <a:xfrm>
          <a:off x="179614" y="141514"/>
          <a:ext cx="3211286" cy="8654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72887</xdr:colOff>
      <xdr:row>0</xdr:row>
      <xdr:rowOff>133940</xdr:rowOff>
    </xdr:from>
    <xdr:to>
      <xdr:col>3</xdr:col>
      <xdr:colOff>442765</xdr:colOff>
      <xdr:row>6</xdr:row>
      <xdr:rowOff>5916</xdr:rowOff>
    </xdr:to>
    <xdr:sp macro="" textlink="">
      <xdr:nvSpPr>
        <xdr:cNvPr id="7" name="Textfeld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55399E-7880-BE38-2B49-DA6D372097B9}"/>
            </a:ext>
          </a:extLst>
        </xdr:cNvPr>
        <xdr:cNvSpPr txBox="1"/>
      </xdr:nvSpPr>
      <xdr:spPr>
        <a:xfrm>
          <a:off x="72887" y="133940"/>
          <a:ext cx="3239211" cy="1001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56"/>
    <pageSetUpPr fitToPage="1"/>
  </sheetPr>
  <dimension ref="B2:X42"/>
  <sheetViews>
    <sheetView showGridLines="0" tabSelected="1" zoomScale="98" zoomScaleNormal="98" workbookViewId="0">
      <selection activeCell="E8" sqref="E8:I8"/>
    </sheetView>
  </sheetViews>
  <sheetFormatPr baseColWidth="10" defaultColWidth="11.3828125" defaultRowHeight="12.45" x14ac:dyDescent="0.3"/>
  <cols>
    <col min="1" max="1" width="2.23046875" style="50" customWidth="1"/>
    <col min="2" max="2" width="1.15234375" style="50" customWidth="1"/>
    <col min="3" max="3" width="36.69140625" style="50" customWidth="1"/>
    <col min="4" max="4" width="1.3828125" style="50" customWidth="1"/>
    <col min="5" max="5" width="19.23046875" style="50" customWidth="1"/>
    <col min="6" max="6" width="1.3828125" style="50" customWidth="1"/>
    <col min="7" max="7" width="19.23046875" style="50" customWidth="1"/>
    <col min="8" max="8" width="1.3828125" style="50" customWidth="1"/>
    <col min="9" max="9" width="19.23046875" style="50" customWidth="1"/>
    <col min="10" max="10" width="1.3828125" style="50" customWidth="1"/>
    <col min="11" max="11" width="9.23046875" style="50" bestFit="1" customWidth="1"/>
    <col min="12" max="12" width="1.3828125" style="50" customWidth="1"/>
    <col min="13" max="13" width="15.84375" style="50" bestFit="1" customWidth="1"/>
    <col min="14" max="14" width="1.3828125" style="50" customWidth="1"/>
    <col min="15" max="15" width="17" style="50" bestFit="1" customWidth="1"/>
    <col min="16" max="16" width="1.3828125" style="50" customWidth="1"/>
    <col min="17" max="17" width="15.84375" style="50" bestFit="1" customWidth="1"/>
    <col min="18" max="18" width="1.15234375" style="50" customWidth="1"/>
    <col min="19" max="19" width="11.3828125" style="50"/>
    <col min="20" max="20" width="10" style="50" hidden="1" customWidth="1"/>
    <col min="21" max="21" width="1.69140625" style="50" hidden="1" customWidth="1"/>
    <col min="22" max="22" width="9.23046875" style="50" hidden="1" customWidth="1"/>
    <col min="23" max="23" width="2.15234375" style="50" hidden="1" customWidth="1"/>
    <col min="24" max="24" width="8.61328125" style="50" hidden="1" customWidth="1"/>
    <col min="25" max="16384" width="11.3828125" style="50"/>
  </cols>
  <sheetData>
    <row r="2" spans="2:24" x14ac:dyDescent="0.3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2:24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2:24" x14ac:dyDescent="0.3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2:24" x14ac:dyDescent="0.3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2:24" x14ac:dyDescent="0.3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2:24" ht="5.25" customHeight="1" x14ac:dyDescent="0.3"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0"/>
    </row>
    <row r="8" spans="2:24" x14ac:dyDescent="0.3">
      <c r="B8" s="71"/>
      <c r="C8" s="23" t="s">
        <v>28</v>
      </c>
      <c r="D8" s="23"/>
      <c r="E8" s="159"/>
      <c r="F8" s="160"/>
      <c r="G8" s="160"/>
      <c r="H8" s="160"/>
      <c r="I8" s="160"/>
      <c r="J8" s="72"/>
      <c r="K8" s="72"/>
      <c r="L8" s="72"/>
      <c r="M8" s="72"/>
      <c r="N8" s="56"/>
      <c r="O8" s="56"/>
      <c r="P8" s="56"/>
      <c r="Q8" s="56"/>
      <c r="R8" s="73"/>
    </row>
    <row r="9" spans="2:24" x14ac:dyDescent="0.3">
      <c r="B9" s="71"/>
      <c r="C9" s="23" t="s">
        <v>29</v>
      </c>
      <c r="D9" s="23"/>
      <c r="E9" s="159"/>
      <c r="F9" s="160"/>
      <c r="G9" s="160"/>
      <c r="H9" s="160"/>
      <c r="I9" s="160"/>
      <c r="J9" s="72"/>
      <c r="K9" s="72"/>
      <c r="L9" s="72"/>
      <c r="M9" s="72"/>
      <c r="N9" s="56"/>
      <c r="O9" s="56"/>
      <c r="P9" s="56"/>
      <c r="Q9" s="56"/>
      <c r="R9" s="73"/>
      <c r="T9" s="35" t="s">
        <v>12</v>
      </c>
      <c r="V9" s="35" t="s">
        <v>37</v>
      </c>
      <c r="X9" s="35" t="s">
        <v>23</v>
      </c>
    </row>
    <row r="10" spans="2:24" x14ac:dyDescent="0.3">
      <c r="B10" s="71"/>
      <c r="C10" s="23" t="s">
        <v>30</v>
      </c>
      <c r="D10" s="23"/>
      <c r="E10" s="159"/>
      <c r="F10" s="160"/>
      <c r="G10" s="160"/>
      <c r="H10" s="160"/>
      <c r="I10" s="160"/>
      <c r="J10" s="72"/>
      <c r="K10" s="72"/>
      <c r="L10" s="72"/>
      <c r="M10" s="72"/>
      <c r="N10" s="56"/>
      <c r="O10" s="56"/>
      <c r="P10" s="56"/>
      <c r="Q10" s="56"/>
      <c r="R10" s="73"/>
      <c r="T10" s="60"/>
      <c r="V10" s="60"/>
      <c r="X10" s="60"/>
    </row>
    <row r="11" spans="2:24" x14ac:dyDescent="0.3">
      <c r="B11" s="71"/>
      <c r="C11" s="23" t="s">
        <v>31</v>
      </c>
      <c r="D11" s="23"/>
      <c r="E11" s="159"/>
      <c r="F11" s="160"/>
      <c r="G11" s="160"/>
      <c r="H11" s="160"/>
      <c r="I11" s="160"/>
      <c r="J11" s="72"/>
      <c r="K11" s="72"/>
      <c r="L11" s="72"/>
      <c r="M11" s="72"/>
      <c r="N11" s="56"/>
      <c r="O11" s="56"/>
      <c r="P11" s="56"/>
      <c r="Q11" s="56"/>
      <c r="R11" s="73"/>
      <c r="T11" s="60">
        <v>1</v>
      </c>
      <c r="V11" s="60">
        <v>1</v>
      </c>
      <c r="X11" s="60">
        <v>1</v>
      </c>
    </row>
    <row r="12" spans="2:24" ht="15.75" customHeight="1" x14ac:dyDescent="0.3">
      <c r="B12" s="71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73"/>
      <c r="T12" s="60">
        <v>2</v>
      </c>
      <c r="V12" s="60">
        <v>2</v>
      </c>
      <c r="X12" s="60">
        <v>2</v>
      </c>
    </row>
    <row r="13" spans="2:24" ht="15.75" customHeight="1" x14ac:dyDescent="0.3">
      <c r="B13" s="71"/>
      <c r="C13" s="51" t="s">
        <v>24</v>
      </c>
      <c r="D13" s="51"/>
      <c r="E13" s="52" t="s">
        <v>4</v>
      </c>
      <c r="F13" s="52"/>
      <c r="G13" s="52" t="s">
        <v>33</v>
      </c>
      <c r="H13" s="52"/>
      <c r="I13" s="52" t="s">
        <v>5</v>
      </c>
      <c r="J13" s="52"/>
      <c r="K13" s="53" t="s">
        <v>37</v>
      </c>
      <c r="L13" s="54"/>
      <c r="M13" s="23" t="s">
        <v>25</v>
      </c>
      <c r="N13" s="56"/>
      <c r="O13" s="5" t="s">
        <v>38</v>
      </c>
      <c r="P13" s="5"/>
      <c r="Q13" s="5" t="s">
        <v>39</v>
      </c>
      <c r="R13" s="73"/>
      <c r="T13" s="60">
        <v>3</v>
      </c>
      <c r="V13" s="60">
        <v>3</v>
      </c>
      <c r="X13" s="60">
        <v>3</v>
      </c>
    </row>
    <row r="14" spans="2:24" ht="15.75" customHeight="1" x14ac:dyDescent="0.3">
      <c r="B14" s="71"/>
      <c r="C14" s="81"/>
      <c r="D14" s="3"/>
      <c r="E14" s="65"/>
      <c r="F14" s="55"/>
      <c r="G14" s="65"/>
      <c r="H14" s="55"/>
      <c r="I14" s="114" t="str">
        <f>IF(E14="","",'Strom- und Gaskosten'!N18+'Strom- und Gaskosten'!N37)</f>
        <v/>
      </c>
      <c r="J14" s="55"/>
      <c r="K14" s="66"/>
      <c r="L14" s="6"/>
      <c r="M14" s="74"/>
      <c r="N14" s="56"/>
      <c r="O14" s="75"/>
      <c r="P14" s="56"/>
      <c r="Q14" s="75"/>
      <c r="R14" s="73"/>
      <c r="V14" s="60">
        <v>4</v>
      </c>
      <c r="X14" s="60">
        <v>4</v>
      </c>
    </row>
    <row r="15" spans="2:24" ht="15.75" customHeight="1" x14ac:dyDescent="0.3">
      <c r="B15" s="71"/>
      <c r="C15" s="81"/>
      <c r="D15" s="3"/>
      <c r="E15" s="65"/>
      <c r="F15" s="55"/>
      <c r="G15" s="65"/>
      <c r="H15" s="55"/>
      <c r="I15" s="114" t="str">
        <f>IF(E15="","",'Strom- und Gaskosten'!N19+'Strom- und Gaskosten'!N38)</f>
        <v/>
      </c>
      <c r="J15" s="55"/>
      <c r="K15" s="66"/>
      <c r="L15" s="56"/>
      <c r="M15" s="74"/>
      <c r="N15" s="56"/>
      <c r="O15" s="75"/>
      <c r="P15" s="56"/>
      <c r="Q15" s="75"/>
      <c r="R15" s="73"/>
      <c r="V15" s="60">
        <v>5</v>
      </c>
      <c r="X15" s="60">
        <v>5</v>
      </c>
    </row>
    <row r="16" spans="2:24" ht="15.75" customHeight="1" x14ac:dyDescent="0.3">
      <c r="B16" s="71"/>
      <c r="C16" s="81"/>
      <c r="D16" s="3"/>
      <c r="E16" s="65"/>
      <c r="F16" s="55"/>
      <c r="G16" s="65"/>
      <c r="H16" s="55"/>
      <c r="I16" s="114" t="str">
        <f>IF(E16="","",'Strom- und Gaskosten'!N20+'Strom- und Gaskosten'!N39)</f>
        <v/>
      </c>
      <c r="J16" s="55"/>
      <c r="K16" s="66"/>
      <c r="L16" s="6"/>
      <c r="M16" s="74"/>
      <c r="N16" s="56"/>
      <c r="O16" s="75"/>
      <c r="P16" s="56"/>
      <c r="Q16" s="75"/>
      <c r="R16" s="73"/>
      <c r="V16" s="60">
        <v>6</v>
      </c>
      <c r="X16" s="60">
        <v>6</v>
      </c>
    </row>
    <row r="17" spans="2:24" ht="15.75" customHeight="1" x14ac:dyDescent="0.3">
      <c r="B17" s="71"/>
      <c r="C17" s="64"/>
      <c r="D17" s="3"/>
      <c r="E17" s="65"/>
      <c r="F17" s="55"/>
      <c r="G17" s="65"/>
      <c r="H17" s="55"/>
      <c r="I17" s="114" t="str">
        <f>IF(E17="","",'Strom- und Gaskosten'!N21+'Strom- und Gaskosten'!N40)</f>
        <v/>
      </c>
      <c r="J17" s="55"/>
      <c r="K17" s="66"/>
      <c r="L17" s="6"/>
      <c r="M17" s="74"/>
      <c r="N17" s="56"/>
      <c r="O17" s="75"/>
      <c r="P17" s="56"/>
      <c r="Q17" s="75"/>
      <c r="R17" s="73"/>
      <c r="V17" s="60">
        <v>7</v>
      </c>
      <c r="X17" s="60">
        <v>7</v>
      </c>
    </row>
    <row r="18" spans="2:24" ht="15.75" customHeight="1" x14ac:dyDescent="0.3">
      <c r="B18" s="71"/>
      <c r="C18" s="64"/>
      <c r="D18" s="3"/>
      <c r="E18" s="65"/>
      <c r="F18" s="55"/>
      <c r="G18" s="65"/>
      <c r="H18" s="55"/>
      <c r="I18" s="114" t="str">
        <f>IF(E18="","",'Strom- und Gaskosten'!N22+'Strom- und Gaskosten'!N41)</f>
        <v/>
      </c>
      <c r="J18" s="55"/>
      <c r="K18" s="66"/>
      <c r="L18" s="6"/>
      <c r="M18" s="74"/>
      <c r="N18" s="56"/>
      <c r="O18" s="75"/>
      <c r="P18" s="56"/>
      <c r="Q18" s="75"/>
      <c r="R18" s="73"/>
      <c r="V18" s="60">
        <v>8</v>
      </c>
      <c r="X18" s="60">
        <v>8</v>
      </c>
    </row>
    <row r="19" spans="2:24" ht="15.75" customHeight="1" x14ac:dyDescent="0.3">
      <c r="B19" s="71"/>
      <c r="C19" s="64"/>
      <c r="D19" s="3"/>
      <c r="E19" s="65"/>
      <c r="F19" s="55"/>
      <c r="G19" s="65"/>
      <c r="H19" s="55"/>
      <c r="I19" s="114" t="str">
        <f>IF(E19="","",'Strom- und Gaskosten'!N23+'Strom- und Gaskosten'!N42)</f>
        <v/>
      </c>
      <c r="J19" s="55"/>
      <c r="K19" s="66"/>
      <c r="L19" s="6"/>
      <c r="M19" s="74"/>
      <c r="N19" s="56"/>
      <c r="O19" s="75"/>
      <c r="P19" s="56"/>
      <c r="Q19" s="75"/>
      <c r="R19" s="73"/>
      <c r="V19" s="60">
        <v>9</v>
      </c>
      <c r="X19" s="60">
        <v>9</v>
      </c>
    </row>
    <row r="20" spans="2:24" ht="15.75" customHeight="1" x14ac:dyDescent="0.3">
      <c r="B20" s="71"/>
      <c r="C20" s="64"/>
      <c r="D20" s="3"/>
      <c r="E20" s="65"/>
      <c r="F20" s="55"/>
      <c r="G20" s="65"/>
      <c r="H20" s="55"/>
      <c r="I20" s="114" t="str">
        <f>IF(E20="","",'Strom- und Gaskosten'!N24+'Strom- und Gaskosten'!N43)</f>
        <v/>
      </c>
      <c r="J20" s="55"/>
      <c r="K20" s="66"/>
      <c r="L20" s="6"/>
      <c r="M20" s="74"/>
      <c r="N20" s="56"/>
      <c r="O20" s="75"/>
      <c r="P20" s="56"/>
      <c r="Q20" s="75"/>
      <c r="R20" s="73"/>
      <c r="V20" s="60">
        <v>10</v>
      </c>
      <c r="X20" s="60">
        <v>10</v>
      </c>
    </row>
    <row r="21" spans="2:24" ht="15.75" customHeight="1" x14ac:dyDescent="0.3">
      <c r="B21" s="71"/>
      <c r="C21" s="64"/>
      <c r="D21" s="3"/>
      <c r="E21" s="65"/>
      <c r="F21" s="55"/>
      <c r="G21" s="65"/>
      <c r="H21" s="55"/>
      <c r="I21" s="114" t="str">
        <f>IF(E21="","",'Strom- und Gaskosten'!N25+'Strom- und Gaskosten'!N44)</f>
        <v/>
      </c>
      <c r="J21" s="55"/>
      <c r="K21" s="66"/>
      <c r="L21" s="6"/>
      <c r="M21" s="74"/>
      <c r="N21" s="56"/>
      <c r="O21" s="75"/>
      <c r="P21" s="56"/>
      <c r="Q21" s="75"/>
      <c r="R21" s="73"/>
      <c r="V21" s="60">
        <v>11</v>
      </c>
      <c r="X21" s="60">
        <v>11</v>
      </c>
    </row>
    <row r="22" spans="2:24" ht="15.75" customHeight="1" x14ac:dyDescent="0.3">
      <c r="B22" s="71"/>
      <c r="C22" s="64"/>
      <c r="D22" s="3"/>
      <c r="E22" s="65"/>
      <c r="F22" s="55"/>
      <c r="G22" s="65"/>
      <c r="H22" s="55"/>
      <c r="I22" s="114" t="str">
        <f>IF(E22="","",'Strom- und Gaskosten'!N26+'Strom- und Gaskosten'!N45)</f>
        <v/>
      </c>
      <c r="J22" s="55"/>
      <c r="K22" s="66"/>
      <c r="L22" s="6"/>
      <c r="M22" s="74"/>
      <c r="N22" s="56"/>
      <c r="O22" s="75"/>
      <c r="P22" s="56"/>
      <c r="Q22" s="75"/>
      <c r="R22" s="73"/>
      <c r="V22" s="60">
        <v>12</v>
      </c>
      <c r="X22" s="60">
        <v>12</v>
      </c>
    </row>
    <row r="23" spans="2:24" ht="15.75" customHeight="1" x14ac:dyDescent="0.3">
      <c r="B23" s="71"/>
      <c r="C23" s="64"/>
      <c r="D23" s="3"/>
      <c r="E23" s="65"/>
      <c r="F23" s="55"/>
      <c r="G23" s="65"/>
      <c r="H23" s="55"/>
      <c r="I23" s="114" t="str">
        <f>IF(E23="","",'Strom- und Gaskosten'!N27+'Strom- und Gaskosten'!N46)</f>
        <v/>
      </c>
      <c r="J23" s="55"/>
      <c r="K23" s="66"/>
      <c r="L23" s="6"/>
      <c r="M23" s="74"/>
      <c r="N23" s="56"/>
      <c r="O23" s="75"/>
      <c r="P23" s="56"/>
      <c r="Q23" s="75"/>
      <c r="R23" s="73"/>
      <c r="V23" s="60">
        <v>13</v>
      </c>
      <c r="X23" s="60">
        <v>13</v>
      </c>
    </row>
    <row r="24" spans="2:24" ht="16.5" customHeight="1" x14ac:dyDescent="0.3">
      <c r="B24" s="71"/>
      <c r="C24" s="56"/>
      <c r="D24" s="56"/>
      <c r="E24" s="76"/>
      <c r="F24" s="76"/>
      <c r="G24" s="76"/>
      <c r="H24" s="76"/>
      <c r="I24" s="82"/>
      <c r="J24" s="76"/>
      <c r="K24" s="56"/>
      <c r="L24" s="56"/>
      <c r="M24" s="56"/>
      <c r="N24" s="56"/>
      <c r="O24" s="56"/>
      <c r="P24" s="56"/>
      <c r="Q24" s="56"/>
      <c r="R24" s="73"/>
      <c r="V24" s="60">
        <v>14</v>
      </c>
      <c r="X24" s="60">
        <v>14</v>
      </c>
    </row>
    <row r="25" spans="2:24" ht="16.5" customHeight="1" x14ac:dyDescent="0.3">
      <c r="B25" s="71"/>
      <c r="C25" s="57" t="s">
        <v>6</v>
      </c>
      <c r="D25" s="56"/>
      <c r="E25" s="76"/>
      <c r="F25" s="76"/>
      <c r="G25" s="76"/>
      <c r="H25" s="76"/>
      <c r="I25" s="58"/>
      <c r="J25" s="76"/>
      <c r="K25" s="56"/>
      <c r="L25" s="56"/>
      <c r="M25" s="56"/>
      <c r="N25" s="56"/>
      <c r="O25" s="56"/>
      <c r="P25" s="56"/>
      <c r="Q25" s="56"/>
      <c r="R25" s="73"/>
      <c r="V25" s="60">
        <v>15</v>
      </c>
      <c r="X25" s="60">
        <v>15</v>
      </c>
    </row>
    <row r="26" spans="2:24" x14ac:dyDescent="0.3">
      <c r="B26" s="71"/>
      <c r="C26" s="57" t="s">
        <v>54</v>
      </c>
      <c r="D26" s="56"/>
      <c r="E26" s="76"/>
      <c r="F26" s="76"/>
      <c r="G26" s="76"/>
      <c r="H26" s="76"/>
      <c r="I26" s="76"/>
      <c r="J26" s="76"/>
      <c r="K26" s="56"/>
      <c r="L26" s="56"/>
      <c r="M26" s="56"/>
      <c r="N26" s="56"/>
      <c r="O26" s="56"/>
      <c r="P26" s="56"/>
      <c r="Q26" s="56"/>
      <c r="R26" s="73"/>
      <c r="V26" s="60">
        <v>16</v>
      </c>
      <c r="X26" s="60">
        <v>16</v>
      </c>
    </row>
    <row r="27" spans="2:24" x14ac:dyDescent="0.3">
      <c r="B27" s="71"/>
      <c r="C27" s="57" t="s">
        <v>34</v>
      </c>
      <c r="D27" s="56"/>
      <c r="E27" s="76"/>
      <c r="F27" s="76"/>
      <c r="G27" s="76"/>
      <c r="H27" s="76"/>
      <c r="I27" s="76"/>
      <c r="J27" s="76"/>
      <c r="K27" s="56"/>
      <c r="L27" s="56"/>
      <c r="M27" s="56"/>
      <c r="N27" s="56"/>
      <c r="O27" s="56"/>
      <c r="P27" s="56"/>
      <c r="Q27" s="56"/>
      <c r="R27" s="73"/>
      <c r="V27" s="60">
        <v>17</v>
      </c>
      <c r="X27" s="60">
        <v>17</v>
      </c>
    </row>
    <row r="28" spans="2:24" ht="16.5" customHeight="1" x14ac:dyDescent="0.3">
      <c r="B28" s="71"/>
      <c r="C28" s="3"/>
      <c r="D28" s="56"/>
      <c r="E28" s="76"/>
      <c r="F28" s="76"/>
      <c r="G28" s="76"/>
      <c r="H28" s="76"/>
      <c r="I28" s="76"/>
      <c r="J28" s="76"/>
      <c r="K28" s="56"/>
      <c r="L28" s="56"/>
      <c r="M28" s="56"/>
      <c r="N28" s="56"/>
      <c r="O28" s="56"/>
      <c r="P28" s="56"/>
      <c r="Q28" s="56"/>
      <c r="R28" s="73"/>
      <c r="V28" s="60">
        <v>18</v>
      </c>
      <c r="X28" s="60">
        <v>18</v>
      </c>
    </row>
    <row r="29" spans="2:24" x14ac:dyDescent="0.3">
      <c r="B29" s="71"/>
      <c r="C29" s="1" t="s">
        <v>14</v>
      </c>
      <c r="D29" s="1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73"/>
      <c r="V29" s="60">
        <v>19</v>
      </c>
      <c r="X29" s="60">
        <v>19</v>
      </c>
    </row>
    <row r="30" spans="2:24" x14ac:dyDescent="0.3">
      <c r="B30" s="71"/>
      <c r="C30" s="2" t="s">
        <v>15</v>
      </c>
      <c r="D30" s="2"/>
      <c r="E30" s="67">
        <v>364</v>
      </c>
      <c r="F30" s="59"/>
      <c r="G30" s="59"/>
      <c r="H30" s="59"/>
      <c r="I30" s="59"/>
      <c r="J30" s="59"/>
      <c r="K30" s="56"/>
      <c r="L30" s="56"/>
      <c r="M30" s="56"/>
      <c r="N30" s="56"/>
      <c r="O30" s="56"/>
      <c r="P30" s="56"/>
      <c r="Q30" s="56"/>
      <c r="R30" s="73"/>
      <c r="V30" s="60">
        <v>20</v>
      </c>
      <c r="X30" s="60">
        <v>20</v>
      </c>
    </row>
    <row r="31" spans="2:24" x14ac:dyDescent="0.3">
      <c r="B31" s="71"/>
      <c r="C31" s="3" t="s">
        <v>16</v>
      </c>
      <c r="D31" s="3"/>
      <c r="E31" s="67">
        <v>104</v>
      </c>
      <c r="F31" s="59"/>
      <c r="G31" s="59"/>
      <c r="H31" s="59"/>
      <c r="I31" s="59"/>
      <c r="J31" s="59"/>
      <c r="K31" s="56"/>
      <c r="L31" s="56"/>
      <c r="M31" s="56"/>
      <c r="N31" s="56"/>
      <c r="O31" s="56"/>
      <c r="P31" s="56"/>
      <c r="Q31" s="56"/>
      <c r="R31" s="73"/>
      <c r="V31" s="60">
        <v>21</v>
      </c>
      <c r="X31" s="60">
        <v>21</v>
      </c>
    </row>
    <row r="32" spans="2:24" x14ac:dyDescent="0.3">
      <c r="B32" s="71"/>
      <c r="C32" s="3" t="s">
        <v>18</v>
      </c>
      <c r="D32" s="3"/>
      <c r="E32" s="67">
        <v>11</v>
      </c>
      <c r="F32" s="59"/>
      <c r="G32" s="59"/>
      <c r="H32" s="59"/>
      <c r="I32" s="59"/>
      <c r="J32" s="59"/>
      <c r="K32" s="56"/>
      <c r="L32" s="56"/>
      <c r="M32" s="56"/>
      <c r="N32" s="56"/>
      <c r="O32" s="56"/>
      <c r="P32" s="56"/>
      <c r="Q32" s="56"/>
      <c r="R32" s="73"/>
      <c r="V32" s="60">
        <v>22</v>
      </c>
      <c r="X32" s="60">
        <v>22</v>
      </c>
    </row>
    <row r="33" spans="2:24" x14ac:dyDescent="0.3">
      <c r="B33" s="71"/>
      <c r="C33" s="3" t="s">
        <v>19</v>
      </c>
      <c r="D33" s="3"/>
      <c r="E33" s="80">
        <v>10</v>
      </c>
      <c r="F33" s="59"/>
      <c r="G33" s="59"/>
      <c r="H33" s="59"/>
      <c r="I33" s="59"/>
      <c r="J33" s="59"/>
      <c r="K33" s="56"/>
      <c r="L33" s="56"/>
      <c r="M33" s="56"/>
      <c r="N33" s="56"/>
      <c r="O33" s="56"/>
      <c r="P33" s="56"/>
      <c r="Q33" s="56"/>
      <c r="R33" s="73"/>
      <c r="V33" s="60">
        <v>23</v>
      </c>
      <c r="X33" s="60">
        <v>23</v>
      </c>
    </row>
    <row r="34" spans="2:24" x14ac:dyDescent="0.3">
      <c r="B34" s="71"/>
      <c r="C34" s="1" t="s">
        <v>17</v>
      </c>
      <c r="D34" s="1"/>
      <c r="E34" s="4">
        <f>E30-E31-E32-E33</f>
        <v>239</v>
      </c>
      <c r="F34" s="4"/>
      <c r="G34" s="4"/>
      <c r="H34" s="4"/>
      <c r="I34" s="4"/>
      <c r="J34" s="4"/>
      <c r="K34" s="56"/>
      <c r="L34" s="56"/>
      <c r="M34" s="56"/>
      <c r="N34" s="56"/>
      <c r="O34" s="56"/>
      <c r="P34" s="56"/>
      <c r="Q34" s="56"/>
      <c r="R34" s="73"/>
      <c r="V34" s="60">
        <v>24</v>
      </c>
      <c r="X34" s="60">
        <v>24</v>
      </c>
    </row>
    <row r="35" spans="2:24" ht="5.25" customHeight="1" x14ac:dyDescent="0.3"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9"/>
      <c r="V35" s="60">
        <v>25</v>
      </c>
    </row>
    <row r="36" spans="2:24" x14ac:dyDescent="0.3">
      <c r="B36" s="115"/>
      <c r="C36" s="115"/>
      <c r="D36" s="115"/>
      <c r="E36" s="115"/>
      <c r="F36" s="115"/>
      <c r="G36" s="115"/>
      <c r="H36" s="115"/>
      <c r="I36" s="56"/>
      <c r="J36" s="56"/>
      <c r="K36" s="56"/>
      <c r="L36" s="56"/>
      <c r="M36" s="56"/>
      <c r="N36" s="56"/>
      <c r="O36" s="56"/>
      <c r="P36" s="56"/>
      <c r="Q36" s="115"/>
      <c r="R36" s="115"/>
      <c r="V36" s="60">
        <v>26</v>
      </c>
    </row>
    <row r="37" spans="2:24" x14ac:dyDescent="0.3">
      <c r="B37" s="161" t="s">
        <v>55</v>
      </c>
      <c r="C37" s="162"/>
      <c r="D37" s="162"/>
      <c r="E37" s="162"/>
      <c r="F37" s="162"/>
      <c r="G37" s="162"/>
      <c r="H37" s="162"/>
      <c r="I37" s="56"/>
      <c r="J37" s="56"/>
      <c r="K37" s="56"/>
      <c r="L37" s="56"/>
      <c r="M37" s="56"/>
      <c r="N37" s="56"/>
      <c r="O37" s="56"/>
      <c r="P37" s="56"/>
      <c r="Q37" s="56"/>
      <c r="R37" s="155" t="s">
        <v>62</v>
      </c>
      <c r="V37" s="60">
        <v>27</v>
      </c>
    </row>
    <row r="38" spans="2:24" x14ac:dyDescent="0.3">
      <c r="B38" s="152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</row>
    <row r="39" spans="2:24" x14ac:dyDescent="0.3">
      <c r="B39" s="152" t="s">
        <v>56</v>
      </c>
      <c r="C39" s="56"/>
      <c r="D39" s="56"/>
      <c r="E39" s="56"/>
      <c r="F39" s="56"/>
      <c r="G39" s="56"/>
      <c r="H39" s="156"/>
      <c r="I39" s="56"/>
      <c r="J39" s="56"/>
      <c r="K39" s="56"/>
      <c r="L39" s="56"/>
      <c r="M39" s="56"/>
      <c r="N39" s="56"/>
      <c r="O39" s="56"/>
      <c r="P39" s="56"/>
      <c r="Q39" s="56"/>
      <c r="R39" s="56"/>
    </row>
    <row r="40" spans="2:24" x14ac:dyDescent="0.3">
      <c r="B40" s="153" t="s">
        <v>57</v>
      </c>
      <c r="C40" s="56"/>
      <c r="D40" s="152"/>
      <c r="E40" s="152"/>
      <c r="F40" s="152"/>
      <c r="G40" s="152"/>
      <c r="H40" s="152"/>
      <c r="I40" s="56"/>
      <c r="J40" s="56"/>
      <c r="K40" s="56"/>
      <c r="L40" s="56"/>
      <c r="M40" s="56"/>
      <c r="N40" s="56"/>
      <c r="O40" s="56"/>
      <c r="P40" s="56"/>
      <c r="Q40" s="56"/>
      <c r="R40" s="56"/>
    </row>
    <row r="41" spans="2:24" x14ac:dyDescent="0.3">
      <c r="B41" s="154" t="s">
        <v>58</v>
      </c>
      <c r="C41" s="56"/>
      <c r="D41" s="153"/>
      <c r="E41" s="153"/>
      <c r="F41" s="153"/>
      <c r="G41" s="153"/>
      <c r="H41" s="153"/>
      <c r="I41" s="56"/>
      <c r="J41" s="56"/>
      <c r="K41" s="56"/>
      <c r="L41" s="56"/>
      <c r="M41" s="56"/>
      <c r="N41" s="56"/>
      <c r="O41" s="56"/>
      <c r="P41" s="56"/>
      <c r="Q41" s="56"/>
      <c r="R41" s="56"/>
    </row>
    <row r="42" spans="2:24" x14ac:dyDescent="0.3">
      <c r="B42" s="153" t="s">
        <v>59</v>
      </c>
      <c r="C42" s="56"/>
      <c r="D42" s="153"/>
      <c r="E42" s="153"/>
      <c r="F42" s="153"/>
      <c r="G42" s="153"/>
      <c r="H42" s="153"/>
      <c r="I42" s="56"/>
      <c r="J42" s="56"/>
      <c r="K42" s="56"/>
      <c r="L42" s="56"/>
      <c r="M42" s="56"/>
      <c r="N42" s="56"/>
      <c r="O42" s="56"/>
      <c r="P42" s="56"/>
      <c r="Q42" s="56"/>
      <c r="R42" s="56"/>
    </row>
  </sheetData>
  <sheetProtection algorithmName="SHA-512" hashValue="WwFoNu5NOstrTUHJuWZhwrHmqTGULn9hFECI8e6LmxCGHAr6kMpkmmLKcn8ETWcO/SuMTqOPHtd9crw70XWJ6g==" saltValue="yZRniGtm3H1qgqq4RmWcUQ==" spinCount="100000" sheet="1" selectLockedCells="1"/>
  <mergeCells count="5">
    <mergeCell ref="E8:I8"/>
    <mergeCell ref="E9:I9"/>
    <mergeCell ref="E10:I10"/>
    <mergeCell ref="E11:I11"/>
    <mergeCell ref="B37:H37"/>
  </mergeCells>
  <phoneticPr fontId="10" type="noConversion"/>
  <dataValidations count="3">
    <dataValidation type="list" allowBlank="1" showInputMessage="1" showErrorMessage="1" sqref="O14:O23" xr:uid="{00000000-0002-0000-0000-000000000000}">
      <formula1>$T$10:$T$13</formula1>
    </dataValidation>
    <dataValidation type="list" allowBlank="1" showInputMessage="1" showErrorMessage="1" sqref="Q14:Q23" xr:uid="{00000000-0002-0000-0000-000001000000}">
      <formula1>$X$10:$X$34</formula1>
    </dataValidation>
    <dataValidation type="list" allowBlank="1" showInputMessage="1" showErrorMessage="1" sqref="K14:K23" xr:uid="{00000000-0002-0000-0000-000002000000}">
      <formula1>$V$10:$V$37</formula1>
    </dataValidation>
  </dataValidations>
  <printOptions horizontalCentered="1"/>
  <pageMargins left="0.74803149606299213" right="0.74803149606299213" top="0.98425196850393704" bottom="0.98425196850393704" header="0.47244094488188981" footer="0.47244094488188981"/>
  <pageSetup paperSize="9" scale="80" orientation="landscape" r:id="rId1"/>
  <headerFooter alignWithMargins="0">
    <oddFooter>&amp;L&amp;F/IHK Mittlerer Niederrhein&amp;R&amp;D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7"/>
  <sheetViews>
    <sheetView showGridLines="0" zoomScale="97" zoomScaleNormal="97" workbookViewId="0">
      <selection activeCell="E18" sqref="E18"/>
    </sheetView>
  </sheetViews>
  <sheetFormatPr baseColWidth="10" defaultColWidth="11.3828125" defaultRowHeight="12.45" x14ac:dyDescent="0.3"/>
  <cols>
    <col min="1" max="1" width="3" style="116" customWidth="1"/>
    <col min="2" max="2" width="1.69140625" style="116" customWidth="1"/>
    <col min="3" max="3" width="27.3828125" style="116" customWidth="1"/>
    <col min="4" max="4" width="1.3828125" style="116" customWidth="1"/>
    <col min="5" max="5" width="22.84375" style="116" bestFit="1" customWidth="1"/>
    <col min="6" max="7" width="1.3828125" style="116" customWidth="1"/>
    <col min="8" max="8" width="10.3828125" style="116" bestFit="1" customWidth="1"/>
    <col min="9" max="9" width="1.3828125" style="116" customWidth="1"/>
    <col min="10" max="10" width="17" style="116" bestFit="1" customWidth="1"/>
    <col min="11" max="11" width="1.3828125" style="116" customWidth="1"/>
    <col min="12" max="12" width="15.3828125" style="116" bestFit="1" customWidth="1"/>
    <col min="13" max="13" width="1.3828125" style="116" customWidth="1"/>
    <col min="14" max="14" width="17.765625" style="116" customWidth="1"/>
    <col min="15" max="15" width="1.3828125" style="116" customWidth="1"/>
    <col min="16" max="16" width="11.3828125" style="116" hidden="1" customWidth="1"/>
    <col min="17" max="17" width="17.69140625" style="116" hidden="1" customWidth="1"/>
    <col min="18" max="22" width="11.3828125" style="116"/>
    <col min="23" max="23" width="29.84375" style="116" customWidth="1"/>
    <col min="24" max="24" width="17.61328125" style="116" customWidth="1"/>
    <col min="25" max="16384" width="11.3828125" style="116"/>
  </cols>
  <sheetData>
    <row r="2" spans="2:17" x14ac:dyDescent="0.3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2:17" x14ac:dyDescent="0.3"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2:17" x14ac:dyDescent="0.3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2:17" x14ac:dyDescent="0.3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2:17" ht="18.45" customHeight="1" x14ac:dyDescent="0.3"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2:17" ht="35.15" x14ac:dyDescent="0.3">
      <c r="B7" s="115"/>
      <c r="C7" s="115"/>
      <c r="D7" s="115"/>
      <c r="E7" s="158" t="s">
        <v>61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</row>
    <row r="8" spans="2:17" ht="15" x14ac:dyDescent="0.3">
      <c r="B8" s="115"/>
      <c r="C8" s="163" t="str">
        <f>IF(Start!E8="","",Start!E8)</f>
        <v/>
      </c>
      <c r="D8" s="163"/>
      <c r="E8" s="163"/>
      <c r="F8" s="115"/>
      <c r="G8" s="115"/>
      <c r="H8" s="115"/>
      <c r="I8" s="115"/>
      <c r="J8" s="115"/>
      <c r="K8" s="115"/>
      <c r="L8" s="115"/>
      <c r="M8" s="115"/>
      <c r="N8" s="115"/>
      <c r="O8" s="115"/>
    </row>
    <row r="9" spans="2:17" ht="15" x14ac:dyDescent="0.3">
      <c r="B9" s="115"/>
      <c r="C9" s="163" t="str">
        <f>IF(Start!E9="","",Start!E9)</f>
        <v/>
      </c>
      <c r="D9" s="163"/>
      <c r="E9" s="163"/>
      <c r="F9" s="115"/>
      <c r="G9" s="115"/>
      <c r="H9" s="115"/>
      <c r="I9" s="115"/>
      <c r="J9" s="115"/>
      <c r="K9" s="115"/>
      <c r="L9" s="115"/>
      <c r="M9" s="115"/>
      <c r="N9" s="115"/>
      <c r="O9" s="115"/>
    </row>
    <row r="10" spans="2:17" ht="15" x14ac:dyDescent="0.3">
      <c r="B10" s="115"/>
      <c r="C10" s="163" t="str">
        <f>IF(Start!E10="","",Start!E10)</f>
        <v/>
      </c>
      <c r="D10" s="163"/>
      <c r="E10" s="163"/>
      <c r="F10" s="115"/>
      <c r="G10" s="115"/>
      <c r="H10" s="115"/>
      <c r="I10" s="115"/>
      <c r="J10" s="115"/>
      <c r="K10" s="115"/>
      <c r="L10" s="115"/>
      <c r="M10" s="115"/>
      <c r="N10" s="115"/>
      <c r="O10" s="115"/>
    </row>
    <row r="11" spans="2:17" ht="15" x14ac:dyDescent="0.3">
      <c r="B11" s="115"/>
      <c r="C11" s="163" t="str">
        <f>IF(Start!E11="","",Start!E11)</f>
        <v/>
      </c>
      <c r="D11" s="163"/>
      <c r="E11" s="163"/>
      <c r="F11" s="115"/>
      <c r="G11" s="115"/>
      <c r="H11" s="115"/>
      <c r="I11" s="115"/>
      <c r="J11" s="115"/>
      <c r="K11" s="115"/>
      <c r="L11" s="115"/>
      <c r="M11" s="115"/>
      <c r="N11" s="115"/>
      <c r="O11" s="115"/>
    </row>
    <row r="12" spans="2:17" x14ac:dyDescent="0.3"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</row>
    <row r="13" spans="2:17" ht="7.5" customHeight="1" x14ac:dyDescent="0.3"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</row>
    <row r="14" spans="2:17" ht="15.45" x14ac:dyDescent="0.4">
      <c r="B14" s="56"/>
      <c r="C14" s="117" t="s">
        <v>41</v>
      </c>
      <c r="D14" s="118"/>
      <c r="E14" s="119"/>
      <c r="F14" s="119"/>
      <c r="G14" s="119"/>
      <c r="H14" s="119"/>
      <c r="I14" s="119"/>
      <c r="J14" s="119"/>
      <c r="K14" s="119"/>
      <c r="L14" s="119"/>
      <c r="M14" s="119"/>
      <c r="N14" s="120"/>
      <c r="O14" s="56"/>
      <c r="P14" s="56"/>
      <c r="Q14" s="56"/>
    </row>
    <row r="15" spans="2:17" x14ac:dyDescent="0.3">
      <c r="B15" s="56"/>
      <c r="C15" s="71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73"/>
      <c r="O15" s="56"/>
      <c r="P15" s="56"/>
      <c r="Q15" s="56" t="s">
        <v>42</v>
      </c>
    </row>
    <row r="16" spans="2:17" x14ac:dyDescent="0.3">
      <c r="B16" s="56"/>
      <c r="C16" s="77"/>
      <c r="D16" s="121"/>
      <c r="E16" s="122" t="s">
        <v>45</v>
      </c>
      <c r="F16" s="123"/>
      <c r="G16" s="122"/>
      <c r="H16" s="122" t="s">
        <v>47</v>
      </c>
      <c r="I16" s="122"/>
      <c r="J16" s="124" t="s">
        <v>44</v>
      </c>
      <c r="K16" s="122"/>
      <c r="L16" s="122" t="s">
        <v>49</v>
      </c>
      <c r="M16" s="125"/>
      <c r="N16" s="124" t="s">
        <v>40</v>
      </c>
      <c r="O16" s="56"/>
      <c r="P16" s="56"/>
      <c r="Q16" s="56" t="s">
        <v>43</v>
      </c>
    </row>
    <row r="17" spans="2:17" x14ac:dyDescent="0.3">
      <c r="B17" s="56"/>
      <c r="C17" s="71"/>
      <c r="D17" s="71"/>
      <c r="E17" s="56"/>
      <c r="F17" s="120"/>
      <c r="G17" s="56"/>
      <c r="H17" s="56"/>
      <c r="I17" s="56"/>
      <c r="J17" s="126"/>
      <c r="K17" s="56"/>
      <c r="L17" s="56"/>
      <c r="M17" s="56"/>
      <c r="N17" s="126"/>
      <c r="O17" s="56"/>
      <c r="P17" s="56"/>
      <c r="Q17" s="56"/>
    </row>
    <row r="18" spans="2:17" x14ac:dyDescent="0.3">
      <c r="B18" s="56"/>
      <c r="C18" s="71" t="str">
        <f>IF(Start!E14="","",Start!C14)</f>
        <v/>
      </c>
      <c r="D18" s="71"/>
      <c r="E18" s="83"/>
      <c r="F18" s="127"/>
      <c r="G18" s="128"/>
      <c r="H18" s="84"/>
      <c r="I18" s="56"/>
      <c r="J18" s="129" t="str">
        <f>IF(Start!E14="","",Berechnung!I16)</f>
        <v/>
      </c>
      <c r="K18" s="130"/>
      <c r="L18" s="83"/>
      <c r="M18" s="56"/>
      <c r="N18" s="131" t="str">
        <f t="shared" ref="N18:N27" si="0">IF(J18="","",Q18*L18)</f>
        <v/>
      </c>
      <c r="O18" s="56"/>
      <c r="P18" s="56"/>
      <c r="Q18" s="132" t="e">
        <f t="shared" ref="Q18:Q27" si="1">IF(H18="Watt",E18/1000*J18,E18*J18)</f>
        <v>#VALUE!</v>
      </c>
    </row>
    <row r="19" spans="2:17" x14ac:dyDescent="0.3">
      <c r="B19" s="56"/>
      <c r="C19" s="71" t="str">
        <f>IF(Start!E15="","",Start!C15)</f>
        <v/>
      </c>
      <c r="D19" s="71"/>
      <c r="E19" s="83"/>
      <c r="F19" s="127"/>
      <c r="G19" s="128"/>
      <c r="H19" s="84"/>
      <c r="I19" s="56"/>
      <c r="J19" s="129" t="str">
        <f>IF(Start!E15="","",Berechnung!I17)</f>
        <v/>
      </c>
      <c r="K19" s="130"/>
      <c r="L19" s="83"/>
      <c r="M19" s="56"/>
      <c r="N19" s="131" t="str">
        <f t="shared" si="0"/>
        <v/>
      </c>
      <c r="O19" s="56"/>
      <c r="P19" s="56"/>
      <c r="Q19" s="132" t="e">
        <f t="shared" si="1"/>
        <v>#VALUE!</v>
      </c>
    </row>
    <row r="20" spans="2:17" x14ac:dyDescent="0.3">
      <c r="B20" s="56"/>
      <c r="C20" s="71" t="str">
        <f>IF(Start!E16="","",Start!C16)</f>
        <v/>
      </c>
      <c r="D20" s="71"/>
      <c r="E20" s="83"/>
      <c r="F20" s="127"/>
      <c r="G20" s="128"/>
      <c r="H20" s="84"/>
      <c r="I20" s="56"/>
      <c r="J20" s="129" t="str">
        <f>IF(Start!E16="","",Berechnung!I18)</f>
        <v/>
      </c>
      <c r="K20" s="130"/>
      <c r="L20" s="83"/>
      <c r="M20" s="56"/>
      <c r="N20" s="131" t="str">
        <f t="shared" si="0"/>
        <v/>
      </c>
      <c r="O20" s="56"/>
      <c r="P20" s="56"/>
      <c r="Q20" s="132" t="e">
        <f t="shared" si="1"/>
        <v>#VALUE!</v>
      </c>
    </row>
    <row r="21" spans="2:17" x14ac:dyDescent="0.3">
      <c r="B21" s="56"/>
      <c r="C21" s="71" t="str">
        <f>IF(Start!E17="","",Start!C17)</f>
        <v/>
      </c>
      <c r="D21" s="71"/>
      <c r="E21" s="83"/>
      <c r="F21" s="127"/>
      <c r="G21" s="128"/>
      <c r="H21" s="84"/>
      <c r="I21" s="56"/>
      <c r="J21" s="129" t="str">
        <f>IF(Start!E17="","",Berechnung!I19)</f>
        <v/>
      </c>
      <c r="K21" s="130"/>
      <c r="L21" s="83"/>
      <c r="M21" s="56"/>
      <c r="N21" s="131" t="str">
        <f t="shared" si="0"/>
        <v/>
      </c>
      <c r="O21" s="56"/>
      <c r="P21" s="56"/>
      <c r="Q21" s="132" t="e">
        <f t="shared" si="1"/>
        <v>#VALUE!</v>
      </c>
    </row>
    <row r="22" spans="2:17" x14ac:dyDescent="0.3">
      <c r="B22" s="56"/>
      <c r="C22" s="71" t="str">
        <f>IF(Start!E18="","",Start!C18)</f>
        <v/>
      </c>
      <c r="D22" s="71"/>
      <c r="E22" s="83"/>
      <c r="F22" s="127"/>
      <c r="G22" s="128"/>
      <c r="H22" s="84"/>
      <c r="I22" s="56"/>
      <c r="J22" s="129" t="str">
        <f>IF(Start!E18="","",Berechnung!I20)</f>
        <v/>
      </c>
      <c r="K22" s="130"/>
      <c r="L22" s="83"/>
      <c r="M22" s="56"/>
      <c r="N22" s="131" t="str">
        <f t="shared" si="0"/>
        <v/>
      </c>
      <c r="O22" s="56"/>
      <c r="P22" s="56"/>
      <c r="Q22" s="132" t="e">
        <f t="shared" si="1"/>
        <v>#VALUE!</v>
      </c>
    </row>
    <row r="23" spans="2:17" x14ac:dyDescent="0.3">
      <c r="B23" s="56"/>
      <c r="C23" s="71" t="str">
        <f>IF(Start!E19="","",Start!C19)</f>
        <v/>
      </c>
      <c r="D23" s="71"/>
      <c r="E23" s="83"/>
      <c r="F23" s="127"/>
      <c r="G23" s="128"/>
      <c r="H23" s="84"/>
      <c r="I23" s="56"/>
      <c r="J23" s="129" t="str">
        <f>IF(Start!E19="","",Berechnung!I21)</f>
        <v/>
      </c>
      <c r="K23" s="130"/>
      <c r="L23" s="83"/>
      <c r="M23" s="56"/>
      <c r="N23" s="131" t="str">
        <f t="shared" si="0"/>
        <v/>
      </c>
      <c r="O23" s="56"/>
      <c r="P23" s="56"/>
      <c r="Q23" s="132" t="e">
        <f t="shared" si="1"/>
        <v>#VALUE!</v>
      </c>
    </row>
    <row r="24" spans="2:17" x14ac:dyDescent="0.3">
      <c r="B24" s="56"/>
      <c r="C24" s="71" t="str">
        <f>IF(Start!E20="","",Start!C20)</f>
        <v/>
      </c>
      <c r="D24" s="71"/>
      <c r="E24" s="83"/>
      <c r="F24" s="127"/>
      <c r="G24" s="128"/>
      <c r="H24" s="84"/>
      <c r="I24" s="56"/>
      <c r="J24" s="129" t="str">
        <f>IF(Start!E20="","",Berechnung!I22)</f>
        <v/>
      </c>
      <c r="K24" s="130"/>
      <c r="L24" s="83"/>
      <c r="M24" s="56"/>
      <c r="N24" s="131" t="str">
        <f t="shared" si="0"/>
        <v/>
      </c>
      <c r="O24" s="56"/>
      <c r="P24" s="56"/>
      <c r="Q24" s="132" t="e">
        <f t="shared" si="1"/>
        <v>#VALUE!</v>
      </c>
    </row>
    <row r="25" spans="2:17" x14ac:dyDescent="0.3">
      <c r="B25" s="56"/>
      <c r="C25" s="71" t="str">
        <f>IF(Start!E21="","",Start!C21)</f>
        <v/>
      </c>
      <c r="D25" s="71"/>
      <c r="E25" s="83"/>
      <c r="F25" s="127"/>
      <c r="G25" s="128"/>
      <c r="H25" s="84"/>
      <c r="I25" s="56"/>
      <c r="J25" s="129" t="str">
        <f>IF(Start!E21="","",Berechnung!I23)</f>
        <v/>
      </c>
      <c r="K25" s="130"/>
      <c r="L25" s="83"/>
      <c r="M25" s="56"/>
      <c r="N25" s="131" t="str">
        <f t="shared" si="0"/>
        <v/>
      </c>
      <c r="O25" s="56"/>
      <c r="P25" s="56"/>
      <c r="Q25" s="132" t="e">
        <f t="shared" si="1"/>
        <v>#VALUE!</v>
      </c>
    </row>
    <row r="26" spans="2:17" x14ac:dyDescent="0.3">
      <c r="B26" s="56"/>
      <c r="C26" s="71" t="str">
        <f>IF(Start!E22="","",Start!C22)</f>
        <v/>
      </c>
      <c r="D26" s="71"/>
      <c r="E26" s="83"/>
      <c r="F26" s="127"/>
      <c r="G26" s="128"/>
      <c r="H26" s="84"/>
      <c r="I26" s="56"/>
      <c r="J26" s="129" t="str">
        <f>IF(Start!E22="","",Berechnung!I24)</f>
        <v/>
      </c>
      <c r="K26" s="130"/>
      <c r="L26" s="83"/>
      <c r="M26" s="56"/>
      <c r="N26" s="131" t="str">
        <f t="shared" si="0"/>
        <v/>
      </c>
      <c r="O26" s="56"/>
      <c r="P26" s="56"/>
      <c r="Q26" s="132" t="e">
        <f t="shared" si="1"/>
        <v>#VALUE!</v>
      </c>
    </row>
    <row r="27" spans="2:17" x14ac:dyDescent="0.3">
      <c r="B27" s="56"/>
      <c r="C27" s="139" t="str">
        <f>IF(Start!E23="","",Start!C23)</f>
        <v/>
      </c>
      <c r="D27" s="77"/>
      <c r="E27" s="110"/>
      <c r="F27" s="133"/>
      <c r="G27" s="134"/>
      <c r="H27" s="111"/>
      <c r="I27" s="78"/>
      <c r="J27" s="135" t="str">
        <f>IF(Start!E23="","",Berechnung!I25)</f>
        <v/>
      </c>
      <c r="K27" s="136"/>
      <c r="L27" s="110"/>
      <c r="M27" s="78"/>
      <c r="N27" s="137" t="str">
        <f t="shared" si="0"/>
        <v/>
      </c>
      <c r="O27" s="56"/>
      <c r="P27" s="56"/>
      <c r="Q27" s="132" t="e">
        <f t="shared" si="1"/>
        <v>#VALUE!</v>
      </c>
    </row>
    <row r="28" spans="2:17" x14ac:dyDescent="0.3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2:17" x14ac:dyDescent="0.3">
      <c r="B29" s="56"/>
      <c r="C29" s="138" t="s">
        <v>48</v>
      </c>
      <c r="D29" s="138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2:17" x14ac:dyDescent="0.3">
      <c r="B30" s="56"/>
      <c r="C30" s="138" t="s">
        <v>50</v>
      </c>
      <c r="D30" s="138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</row>
    <row r="31" spans="2:17" x14ac:dyDescent="0.3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</row>
    <row r="32" spans="2:17" x14ac:dyDescent="0.3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</row>
    <row r="33" spans="2:17" ht="15.45" x14ac:dyDescent="0.4">
      <c r="B33" s="56"/>
      <c r="C33" s="117" t="s">
        <v>51</v>
      </c>
      <c r="D33" s="118"/>
      <c r="E33" s="119"/>
      <c r="F33" s="119"/>
      <c r="G33" s="119"/>
      <c r="H33" s="119"/>
      <c r="I33" s="119"/>
      <c r="J33" s="119"/>
      <c r="K33" s="119"/>
      <c r="L33" s="119"/>
      <c r="M33" s="119"/>
      <c r="N33" s="120"/>
      <c r="O33" s="56"/>
      <c r="P33" s="56"/>
      <c r="Q33" s="56"/>
    </row>
    <row r="34" spans="2:17" x14ac:dyDescent="0.3">
      <c r="B34" s="56"/>
      <c r="C34" s="71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73"/>
      <c r="O34" s="56"/>
      <c r="P34" s="56"/>
      <c r="Q34" s="56"/>
    </row>
    <row r="35" spans="2:17" x14ac:dyDescent="0.3">
      <c r="B35" s="56"/>
      <c r="C35" s="139"/>
      <c r="D35" s="121"/>
      <c r="E35" s="122" t="s">
        <v>53</v>
      </c>
      <c r="F35" s="140"/>
      <c r="G35" s="122"/>
      <c r="H35" s="122" t="s">
        <v>43</v>
      </c>
      <c r="I35" s="122"/>
      <c r="J35" s="124" t="s">
        <v>44</v>
      </c>
      <c r="K35" s="122"/>
      <c r="L35" s="122" t="s">
        <v>49</v>
      </c>
      <c r="M35" s="125"/>
      <c r="N35" s="124" t="s">
        <v>52</v>
      </c>
      <c r="O35" s="56"/>
      <c r="P35" s="56"/>
      <c r="Q35" s="56"/>
    </row>
    <row r="36" spans="2:17" x14ac:dyDescent="0.3">
      <c r="B36" s="56"/>
      <c r="C36" s="71"/>
      <c r="D36" s="71"/>
      <c r="E36" s="56"/>
      <c r="F36" s="73"/>
      <c r="G36" s="56"/>
      <c r="H36" s="56"/>
      <c r="I36" s="56"/>
      <c r="J36" s="126"/>
      <c r="K36" s="56"/>
      <c r="L36" s="56"/>
      <c r="M36" s="56"/>
      <c r="N36" s="126"/>
      <c r="O36" s="56"/>
      <c r="P36" s="56"/>
      <c r="Q36" s="56"/>
    </row>
    <row r="37" spans="2:17" x14ac:dyDescent="0.3">
      <c r="B37" s="56"/>
      <c r="C37" s="71" t="str">
        <f t="shared" ref="C37:C46" si="2">C18</f>
        <v/>
      </c>
      <c r="D37" s="71"/>
      <c r="E37" s="83"/>
      <c r="F37" s="141"/>
      <c r="G37" s="142"/>
      <c r="H37" s="143" t="s">
        <v>43</v>
      </c>
      <c r="I37" s="56"/>
      <c r="J37" s="144" t="str">
        <f t="shared" ref="J37:J46" si="3">J18</f>
        <v/>
      </c>
      <c r="K37" s="56"/>
      <c r="L37" s="112"/>
      <c r="M37" s="56"/>
      <c r="N37" s="145" t="str">
        <f>IF(J37="","",Q37*L37)</f>
        <v/>
      </c>
      <c r="O37" s="56"/>
      <c r="P37" s="56"/>
      <c r="Q37" s="146" t="e">
        <f t="shared" ref="Q37:Q46" si="4">E37*J37</f>
        <v>#VALUE!</v>
      </c>
    </row>
    <row r="38" spans="2:17" x14ac:dyDescent="0.3">
      <c r="B38" s="56"/>
      <c r="C38" s="71" t="str">
        <f t="shared" si="2"/>
        <v/>
      </c>
      <c r="D38" s="71"/>
      <c r="E38" s="83"/>
      <c r="F38" s="141"/>
      <c r="G38" s="142"/>
      <c r="H38" s="143" t="s">
        <v>43</v>
      </c>
      <c r="I38" s="56"/>
      <c r="J38" s="144" t="str">
        <f t="shared" si="3"/>
        <v/>
      </c>
      <c r="K38" s="56"/>
      <c r="L38" s="112"/>
      <c r="M38" s="56"/>
      <c r="N38" s="145" t="str">
        <f t="shared" ref="N38:N46" si="5">IF(J38="","",Q38*L38)</f>
        <v/>
      </c>
      <c r="O38" s="56"/>
      <c r="P38" s="56"/>
      <c r="Q38" s="146" t="e">
        <f t="shared" si="4"/>
        <v>#VALUE!</v>
      </c>
    </row>
    <row r="39" spans="2:17" x14ac:dyDescent="0.3">
      <c r="B39" s="56"/>
      <c r="C39" s="71" t="str">
        <f t="shared" si="2"/>
        <v/>
      </c>
      <c r="D39" s="71"/>
      <c r="E39" s="83"/>
      <c r="F39" s="141"/>
      <c r="G39" s="142"/>
      <c r="H39" s="143" t="s">
        <v>43</v>
      </c>
      <c r="I39" s="56"/>
      <c r="J39" s="144" t="str">
        <f t="shared" si="3"/>
        <v/>
      </c>
      <c r="K39" s="56"/>
      <c r="L39" s="112"/>
      <c r="M39" s="56"/>
      <c r="N39" s="145" t="str">
        <f t="shared" si="5"/>
        <v/>
      </c>
      <c r="O39" s="56"/>
      <c r="P39" s="56"/>
      <c r="Q39" s="146" t="e">
        <f t="shared" si="4"/>
        <v>#VALUE!</v>
      </c>
    </row>
    <row r="40" spans="2:17" x14ac:dyDescent="0.3">
      <c r="B40" s="56"/>
      <c r="C40" s="71" t="str">
        <f t="shared" si="2"/>
        <v/>
      </c>
      <c r="D40" s="71"/>
      <c r="E40" s="83"/>
      <c r="F40" s="141"/>
      <c r="G40" s="142"/>
      <c r="H40" s="143" t="s">
        <v>43</v>
      </c>
      <c r="I40" s="56"/>
      <c r="J40" s="144" t="str">
        <f t="shared" si="3"/>
        <v/>
      </c>
      <c r="K40" s="56"/>
      <c r="L40" s="112"/>
      <c r="M40" s="56"/>
      <c r="N40" s="145" t="str">
        <f t="shared" si="5"/>
        <v/>
      </c>
      <c r="O40" s="56"/>
      <c r="P40" s="56"/>
      <c r="Q40" s="146" t="e">
        <f t="shared" si="4"/>
        <v>#VALUE!</v>
      </c>
    </row>
    <row r="41" spans="2:17" x14ac:dyDescent="0.3">
      <c r="B41" s="56"/>
      <c r="C41" s="71" t="str">
        <f t="shared" si="2"/>
        <v/>
      </c>
      <c r="D41" s="71"/>
      <c r="E41" s="83"/>
      <c r="F41" s="141"/>
      <c r="G41" s="142"/>
      <c r="H41" s="143" t="s">
        <v>43</v>
      </c>
      <c r="I41" s="56"/>
      <c r="J41" s="144" t="str">
        <f t="shared" si="3"/>
        <v/>
      </c>
      <c r="K41" s="56"/>
      <c r="L41" s="112"/>
      <c r="M41" s="56"/>
      <c r="N41" s="145" t="str">
        <f t="shared" si="5"/>
        <v/>
      </c>
      <c r="O41" s="56"/>
      <c r="P41" s="56"/>
      <c r="Q41" s="146" t="e">
        <f t="shared" si="4"/>
        <v>#VALUE!</v>
      </c>
    </row>
    <row r="42" spans="2:17" x14ac:dyDescent="0.3">
      <c r="B42" s="56"/>
      <c r="C42" s="71" t="str">
        <f t="shared" si="2"/>
        <v/>
      </c>
      <c r="D42" s="71"/>
      <c r="E42" s="83"/>
      <c r="F42" s="141"/>
      <c r="G42" s="142"/>
      <c r="H42" s="143" t="s">
        <v>43</v>
      </c>
      <c r="I42" s="56"/>
      <c r="J42" s="144" t="str">
        <f t="shared" si="3"/>
        <v/>
      </c>
      <c r="K42" s="56"/>
      <c r="L42" s="112"/>
      <c r="M42" s="56"/>
      <c r="N42" s="145" t="str">
        <f t="shared" si="5"/>
        <v/>
      </c>
      <c r="O42" s="56"/>
      <c r="P42" s="56"/>
      <c r="Q42" s="146" t="e">
        <f t="shared" si="4"/>
        <v>#VALUE!</v>
      </c>
    </row>
    <row r="43" spans="2:17" x14ac:dyDescent="0.3">
      <c r="B43" s="56"/>
      <c r="C43" s="71" t="str">
        <f t="shared" si="2"/>
        <v/>
      </c>
      <c r="D43" s="71"/>
      <c r="E43" s="83"/>
      <c r="F43" s="141"/>
      <c r="G43" s="142"/>
      <c r="H43" s="143" t="s">
        <v>43</v>
      </c>
      <c r="I43" s="56"/>
      <c r="J43" s="144" t="str">
        <f t="shared" si="3"/>
        <v/>
      </c>
      <c r="K43" s="56"/>
      <c r="L43" s="112"/>
      <c r="M43" s="56"/>
      <c r="N43" s="145" t="str">
        <f t="shared" si="5"/>
        <v/>
      </c>
      <c r="O43" s="56"/>
      <c r="P43" s="56"/>
      <c r="Q43" s="146" t="e">
        <f t="shared" si="4"/>
        <v>#VALUE!</v>
      </c>
    </row>
    <row r="44" spans="2:17" x14ac:dyDescent="0.3">
      <c r="B44" s="56"/>
      <c r="C44" s="71" t="str">
        <f t="shared" si="2"/>
        <v/>
      </c>
      <c r="D44" s="71"/>
      <c r="E44" s="83"/>
      <c r="F44" s="141"/>
      <c r="G44" s="142"/>
      <c r="H44" s="143" t="s">
        <v>43</v>
      </c>
      <c r="I44" s="56"/>
      <c r="J44" s="144" t="str">
        <f t="shared" si="3"/>
        <v/>
      </c>
      <c r="K44" s="56"/>
      <c r="L44" s="112"/>
      <c r="M44" s="56"/>
      <c r="N44" s="145" t="str">
        <f t="shared" si="5"/>
        <v/>
      </c>
      <c r="O44" s="56"/>
      <c r="P44" s="56"/>
      <c r="Q44" s="146" t="e">
        <f t="shared" si="4"/>
        <v>#VALUE!</v>
      </c>
    </row>
    <row r="45" spans="2:17" x14ac:dyDescent="0.3">
      <c r="B45" s="56"/>
      <c r="C45" s="71" t="str">
        <f t="shared" si="2"/>
        <v/>
      </c>
      <c r="D45" s="71"/>
      <c r="E45" s="83"/>
      <c r="F45" s="141"/>
      <c r="G45" s="142"/>
      <c r="H45" s="143" t="s">
        <v>43</v>
      </c>
      <c r="I45" s="56"/>
      <c r="J45" s="144" t="str">
        <f t="shared" si="3"/>
        <v/>
      </c>
      <c r="K45" s="56"/>
      <c r="L45" s="112"/>
      <c r="M45" s="56"/>
      <c r="N45" s="145" t="str">
        <f t="shared" si="5"/>
        <v/>
      </c>
      <c r="O45" s="56"/>
      <c r="P45" s="56"/>
      <c r="Q45" s="146" t="e">
        <f t="shared" si="4"/>
        <v>#VALUE!</v>
      </c>
    </row>
    <row r="46" spans="2:17" x14ac:dyDescent="0.3">
      <c r="B46" s="56"/>
      <c r="C46" s="77" t="str">
        <f t="shared" si="2"/>
        <v/>
      </c>
      <c r="D46" s="77"/>
      <c r="E46" s="110"/>
      <c r="F46" s="147"/>
      <c r="G46" s="148"/>
      <c r="H46" s="149" t="s">
        <v>43</v>
      </c>
      <c r="I46" s="78"/>
      <c r="J46" s="150" t="str">
        <f t="shared" si="3"/>
        <v/>
      </c>
      <c r="K46" s="78"/>
      <c r="L46" s="113"/>
      <c r="M46" s="78"/>
      <c r="N46" s="151" t="str">
        <f t="shared" si="5"/>
        <v/>
      </c>
      <c r="O46" s="56"/>
      <c r="P46" s="56"/>
      <c r="Q46" s="146" t="e">
        <f t="shared" si="4"/>
        <v>#VALUE!</v>
      </c>
    </row>
    <row r="47" spans="2:17" x14ac:dyDescent="0.3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146"/>
    </row>
  </sheetData>
  <sheetProtection algorithmName="SHA-512" hashValue="WINL0loDX+mITK+cuGB1n0UQrY+9cxOnDhBzPOzZLdhF6rXfb3iOM/zEY75RJTqrqAlax6z2IOyK+vJ3AHc7CQ==" saltValue="FEZ6Gjb5mZ3oxdy7Ilrihw==" spinCount="100000" sheet="1" objects="1" scenarios="1" selectLockedCells="1"/>
  <mergeCells count="4">
    <mergeCell ref="C8:E8"/>
    <mergeCell ref="C9:E9"/>
    <mergeCell ref="C10:E10"/>
    <mergeCell ref="C11:E11"/>
  </mergeCells>
  <dataValidations count="1">
    <dataValidation type="list" allowBlank="1" showInputMessage="1" showErrorMessage="1" sqref="H18:H27" xr:uid="{00000000-0002-0000-0100-000000000000}">
      <formula1>$Q$15:$Q$16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scale="77" orientation="landscape" r:id="rId1"/>
  <headerFooter>
    <oddFooter>&amp;R&amp;F, &amp;D,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B2:J65"/>
  <sheetViews>
    <sheetView showGridLines="0" zoomScale="92" zoomScaleNormal="92" workbookViewId="0">
      <selection activeCell="N57" sqref="N57"/>
    </sheetView>
  </sheetViews>
  <sheetFormatPr baseColWidth="10" defaultColWidth="11.3828125" defaultRowHeight="12.45" x14ac:dyDescent="0.3"/>
  <cols>
    <col min="1" max="1" width="2.69140625" style="61" customWidth="1"/>
    <col min="2" max="2" width="1.15234375" style="61" customWidth="1"/>
    <col min="3" max="3" width="36.69140625" style="61" customWidth="1"/>
    <col min="4" max="4" width="20.84375" style="61" customWidth="1"/>
    <col min="5" max="5" width="14.3828125" style="61" customWidth="1"/>
    <col min="6" max="6" width="20.23046875" style="61" customWidth="1"/>
    <col min="7" max="7" width="14.3828125" style="61" customWidth="1"/>
    <col min="8" max="8" width="15.84375" style="61" bestFit="1" customWidth="1"/>
    <col min="9" max="9" width="17.69140625" style="61" bestFit="1" customWidth="1"/>
    <col min="10" max="10" width="14.3828125" style="61" customWidth="1"/>
    <col min="11" max="11" width="1.15234375" style="61" customWidth="1"/>
    <col min="12" max="16384" width="11.3828125" style="61"/>
  </cols>
  <sheetData>
    <row r="2" spans="3:10" ht="7.75" customHeight="1" x14ac:dyDescent="0.3">
      <c r="C2" s="6"/>
      <c r="D2" s="6"/>
      <c r="E2" s="6"/>
      <c r="F2" s="6"/>
      <c r="G2" s="6"/>
      <c r="H2" s="6"/>
      <c r="I2" s="6"/>
      <c r="J2" s="6"/>
    </row>
    <row r="3" spans="3:10" ht="22.75" x14ac:dyDescent="0.55000000000000004">
      <c r="C3" s="7"/>
      <c r="D3" s="85"/>
      <c r="E3" s="85"/>
      <c r="F3" s="85"/>
      <c r="G3" s="85"/>
      <c r="H3" s="85"/>
      <c r="I3" s="6"/>
      <c r="J3" s="6"/>
    </row>
    <row r="4" spans="3:10" ht="35.15" x14ac:dyDescent="0.85">
      <c r="C4" s="7"/>
      <c r="D4" s="157"/>
      <c r="E4" s="157"/>
      <c r="F4" s="157"/>
      <c r="G4" s="157"/>
      <c r="H4" s="157"/>
      <c r="I4" s="6"/>
      <c r="J4" s="6"/>
    </row>
    <row r="5" spans="3:10" ht="35.15" x14ac:dyDescent="0.85">
      <c r="C5" s="7"/>
      <c r="D5" s="176" t="s">
        <v>60</v>
      </c>
      <c r="E5" s="176"/>
      <c r="F5" s="176"/>
      <c r="G5" s="176"/>
      <c r="H5" s="176"/>
      <c r="I5" s="6"/>
      <c r="J5" s="6"/>
    </row>
    <row r="6" spans="3:10" ht="7.75" customHeight="1" x14ac:dyDescent="0.55000000000000004">
      <c r="C6" s="7"/>
      <c r="D6" s="6"/>
      <c r="E6" s="6"/>
      <c r="F6" s="6"/>
      <c r="G6" s="6"/>
      <c r="H6" s="6"/>
      <c r="I6" s="6"/>
      <c r="J6" s="6"/>
    </row>
    <row r="7" spans="3:10" ht="15" x14ac:dyDescent="0.35">
      <c r="C7" s="177" t="str">
        <f>IF(Start!E8="","",Start!E8)</f>
        <v/>
      </c>
      <c r="D7" s="177"/>
      <c r="E7" s="177"/>
      <c r="F7" s="6"/>
      <c r="G7" s="6"/>
      <c r="H7" s="6"/>
      <c r="I7" s="6"/>
      <c r="J7" s="6"/>
    </row>
    <row r="8" spans="3:10" ht="15" x14ac:dyDescent="0.35">
      <c r="C8" s="177" t="str">
        <f>IF(Start!E9="","",Start!E9)</f>
        <v/>
      </c>
      <c r="D8" s="177"/>
      <c r="E8" s="177"/>
      <c r="F8" s="6"/>
      <c r="G8" s="6"/>
      <c r="H8" s="6"/>
      <c r="I8" s="6"/>
      <c r="J8" s="6"/>
    </row>
    <row r="9" spans="3:10" ht="15" x14ac:dyDescent="0.35">
      <c r="C9" s="177" t="str">
        <f>IF(Start!E10="","",Start!E10)</f>
        <v/>
      </c>
      <c r="D9" s="177"/>
      <c r="E9" s="177"/>
      <c r="F9" s="6"/>
      <c r="G9" s="6"/>
      <c r="H9" s="6"/>
      <c r="I9" s="6"/>
      <c r="J9" s="6"/>
    </row>
    <row r="10" spans="3:10" ht="15" x14ac:dyDescent="0.35">
      <c r="C10" s="177" t="str">
        <f>IF(Start!E11="","",Start!E11)</f>
        <v/>
      </c>
      <c r="D10" s="177"/>
      <c r="E10" s="177"/>
      <c r="F10" s="6"/>
      <c r="G10" s="6"/>
      <c r="H10" s="6"/>
      <c r="I10" s="6"/>
      <c r="J10" s="6"/>
    </row>
    <row r="11" spans="3:10" ht="9" customHeight="1" x14ac:dyDescent="0.3">
      <c r="C11" s="6"/>
      <c r="D11" s="6"/>
      <c r="E11" s="6"/>
      <c r="F11" s="6"/>
      <c r="G11" s="6"/>
      <c r="H11" s="6"/>
      <c r="I11" s="6"/>
      <c r="J11" s="6"/>
    </row>
    <row r="12" spans="3:10" ht="15.45" x14ac:dyDescent="0.4">
      <c r="C12" s="8" t="s">
        <v>20</v>
      </c>
      <c r="D12" s="6"/>
      <c r="E12" s="6"/>
      <c r="F12" s="6"/>
      <c r="G12" s="6"/>
      <c r="H12" s="6"/>
      <c r="I12" s="6"/>
      <c r="J12" s="6"/>
    </row>
    <row r="13" spans="3:10" ht="4" customHeight="1" x14ac:dyDescent="0.4">
      <c r="C13" s="9"/>
      <c r="D13" s="6"/>
      <c r="E13" s="6"/>
      <c r="F13" s="6"/>
      <c r="G13" s="6"/>
      <c r="H13" s="6"/>
      <c r="I13" s="10"/>
      <c r="J13" s="11"/>
    </row>
    <row r="14" spans="3:10" x14ac:dyDescent="0.3">
      <c r="C14" s="172" t="s">
        <v>32</v>
      </c>
      <c r="D14" s="172" t="s">
        <v>35</v>
      </c>
      <c r="E14" s="172" t="s">
        <v>22</v>
      </c>
      <c r="F14" s="172" t="s">
        <v>46</v>
      </c>
      <c r="G14" s="172" t="s">
        <v>26</v>
      </c>
      <c r="H14" s="172" t="s">
        <v>25</v>
      </c>
      <c r="I14" s="174" t="s">
        <v>27</v>
      </c>
      <c r="J14" s="170" t="s">
        <v>21</v>
      </c>
    </row>
    <row r="15" spans="3:10" s="62" customFormat="1" ht="15.45" x14ac:dyDescent="0.4">
      <c r="C15" s="173"/>
      <c r="D15" s="173"/>
      <c r="E15" s="173"/>
      <c r="F15" s="173"/>
      <c r="G15" s="173"/>
      <c r="H15" s="173"/>
      <c r="I15" s="175"/>
      <c r="J15" s="171"/>
    </row>
    <row r="16" spans="3:10" ht="15" customHeight="1" x14ac:dyDescent="0.3">
      <c r="C16" s="12" t="str">
        <f>IF(Start!E14="","",Start!C14)</f>
        <v/>
      </c>
      <c r="D16" s="13" t="str">
        <f>IF(Start!E14="","",Start!E14)</f>
        <v/>
      </c>
      <c r="E16" s="14" t="str">
        <f>IF(Start!E14="","",Start!K14)</f>
        <v/>
      </c>
      <c r="F16" s="15" t="str">
        <f>IF(Start!E14="","",D16/E16)</f>
        <v/>
      </c>
      <c r="G16" s="16" t="str">
        <f>IF(Start!E14="","",Start!O14)</f>
        <v/>
      </c>
      <c r="H16" s="17" t="str">
        <f>IF(Start!E14="","",Start!M14)</f>
        <v/>
      </c>
      <c r="I16" s="18" t="str">
        <f>IF(Start!E14="","",Start!$E$34*Start!Q14*Start!O14*H16/100)</f>
        <v/>
      </c>
      <c r="J16" s="13" t="str">
        <f>IF(I16="","",F16/I16)</f>
        <v/>
      </c>
    </row>
    <row r="17" spans="3:10" ht="15" customHeight="1" x14ac:dyDescent="0.3">
      <c r="C17" s="36" t="str">
        <f>IF(Start!E15="","",Start!C15)</f>
        <v/>
      </c>
      <c r="D17" s="37" t="str">
        <f>IF(Start!E15="","",Start!E15)</f>
        <v/>
      </c>
      <c r="E17" s="38" t="str">
        <f>IF(Start!E15="","",Start!K15)</f>
        <v/>
      </c>
      <c r="F17" s="39" t="str">
        <f>IF(Start!E15="","",D17/E17)</f>
        <v/>
      </c>
      <c r="G17" s="40" t="str">
        <f>IF(Start!E15="","",Start!O15)</f>
        <v/>
      </c>
      <c r="H17" s="41" t="str">
        <f>IF(Start!E15="","",Start!M15)</f>
        <v/>
      </c>
      <c r="I17" s="42" t="str">
        <f>IF(Start!E15="","",Start!$E$34*Start!Q15*Start!O15*H17/100)</f>
        <v/>
      </c>
      <c r="J17" s="37" t="str">
        <f t="shared" ref="J17:J25" si="0">IF(I17="","",F17/I17)</f>
        <v/>
      </c>
    </row>
    <row r="18" spans="3:10" ht="15" customHeight="1" x14ac:dyDescent="0.3">
      <c r="C18" s="12" t="str">
        <f>IF(Start!E16="","",Start!C16)</f>
        <v/>
      </c>
      <c r="D18" s="13" t="str">
        <f>IF(Start!E16="","",Start!E16)</f>
        <v/>
      </c>
      <c r="E18" s="14" t="str">
        <f>IF(Start!E16="","",Start!K16)</f>
        <v/>
      </c>
      <c r="F18" s="15" t="str">
        <f>IF(Start!E16="","",D18/E18)</f>
        <v/>
      </c>
      <c r="G18" s="16" t="str">
        <f>IF(Start!E16="","",Start!O16)</f>
        <v/>
      </c>
      <c r="H18" s="17" t="str">
        <f>IF(Start!E16="","",Start!M16)</f>
        <v/>
      </c>
      <c r="I18" s="18" t="str">
        <f>IF(Start!E16="","",Start!$E$34*Start!Q16*Start!O16*H18/100)</f>
        <v/>
      </c>
      <c r="J18" s="13" t="str">
        <f t="shared" si="0"/>
        <v/>
      </c>
    </row>
    <row r="19" spans="3:10" ht="15" customHeight="1" x14ac:dyDescent="0.3">
      <c r="C19" s="36" t="str">
        <f>IF(Start!E17="","",Start!C17)</f>
        <v/>
      </c>
      <c r="D19" s="37" t="str">
        <f>IF(Start!E17="","",Start!E17)</f>
        <v/>
      </c>
      <c r="E19" s="38" t="str">
        <f>IF(Start!E17="","",Start!K17)</f>
        <v/>
      </c>
      <c r="F19" s="39" t="str">
        <f>IF(Start!E17="","",D19/E19)</f>
        <v/>
      </c>
      <c r="G19" s="40" t="str">
        <f>IF(Start!E17="","",Start!O17)</f>
        <v/>
      </c>
      <c r="H19" s="41" t="str">
        <f>IF(Start!E17="","",Start!M17)</f>
        <v/>
      </c>
      <c r="I19" s="42" t="str">
        <f>IF(Start!E17="","",Start!$E$34*Start!Q17*Start!O17*H19/100)</f>
        <v/>
      </c>
      <c r="J19" s="37" t="str">
        <f t="shared" si="0"/>
        <v/>
      </c>
    </row>
    <row r="20" spans="3:10" ht="15" customHeight="1" x14ac:dyDescent="0.3">
      <c r="C20" s="12" t="str">
        <f>IF(Start!E18="","",Start!C18)</f>
        <v/>
      </c>
      <c r="D20" s="13" t="str">
        <f>IF(Start!E18="","",Start!E18)</f>
        <v/>
      </c>
      <c r="E20" s="14" t="str">
        <f>IF(Start!E18="","",Start!K18)</f>
        <v/>
      </c>
      <c r="F20" s="15" t="str">
        <f>IF(Start!E18="","",D20/E20)</f>
        <v/>
      </c>
      <c r="G20" s="16" t="str">
        <f>IF(Start!E18="","",Start!O18)</f>
        <v/>
      </c>
      <c r="H20" s="17" t="str">
        <f>IF(Start!E18="","",Start!M18)</f>
        <v/>
      </c>
      <c r="I20" s="18" t="str">
        <f>IF(Start!E18="","",Start!$E$34*Start!Q18*Start!O18*H20/100)</f>
        <v/>
      </c>
      <c r="J20" s="13" t="str">
        <f t="shared" si="0"/>
        <v/>
      </c>
    </row>
    <row r="21" spans="3:10" ht="15" customHeight="1" x14ac:dyDescent="0.3">
      <c r="C21" s="36" t="str">
        <f>IF(Start!E19="","",Start!C19)</f>
        <v/>
      </c>
      <c r="D21" s="37" t="str">
        <f>IF(Start!E19="","",Start!E19)</f>
        <v/>
      </c>
      <c r="E21" s="38" t="str">
        <f>IF(Start!E19="","",Start!K19)</f>
        <v/>
      </c>
      <c r="F21" s="39" t="str">
        <f>IF(Start!E19="","",D21/E21)</f>
        <v/>
      </c>
      <c r="G21" s="40" t="str">
        <f>IF(Start!E19="","",Start!O19)</f>
        <v/>
      </c>
      <c r="H21" s="41" t="str">
        <f>IF(Start!E19="","",Start!M19)</f>
        <v/>
      </c>
      <c r="I21" s="42" t="str">
        <f>IF(Start!E19="","",Start!$E$34*Start!Q19*Start!O19*H21/100)</f>
        <v/>
      </c>
      <c r="J21" s="37" t="str">
        <f t="shared" si="0"/>
        <v/>
      </c>
    </row>
    <row r="22" spans="3:10" ht="15" customHeight="1" x14ac:dyDescent="0.3">
      <c r="C22" s="12" t="str">
        <f>IF(Start!E20="","",Start!C20)</f>
        <v/>
      </c>
      <c r="D22" s="13" t="str">
        <f>IF(Start!E20="","",Start!E20)</f>
        <v/>
      </c>
      <c r="E22" s="14" t="str">
        <f>IF(Start!E20="","",Start!K20)</f>
        <v/>
      </c>
      <c r="F22" s="15" t="str">
        <f>IF(Start!E20="","",D22/E22)</f>
        <v/>
      </c>
      <c r="G22" s="16" t="str">
        <f>IF(Start!E20="","",Start!O20)</f>
        <v/>
      </c>
      <c r="H22" s="17" t="str">
        <f>IF(Start!E20="","",Start!M20)</f>
        <v/>
      </c>
      <c r="I22" s="18" t="str">
        <f>IF(Start!E20="","",Start!$E$34*Start!Q20*Start!O20*H22/100)</f>
        <v/>
      </c>
      <c r="J22" s="13" t="str">
        <f t="shared" si="0"/>
        <v/>
      </c>
    </row>
    <row r="23" spans="3:10" ht="15" customHeight="1" x14ac:dyDescent="0.3">
      <c r="C23" s="36" t="str">
        <f>IF(Start!E21="","",Start!C21)</f>
        <v/>
      </c>
      <c r="D23" s="37" t="str">
        <f>IF(Start!E21="","",Start!E21)</f>
        <v/>
      </c>
      <c r="E23" s="38" t="str">
        <f>IF(Start!E21="","",Start!K21)</f>
        <v/>
      </c>
      <c r="F23" s="39" t="str">
        <f>IF(Start!E21="","",D23/E23)</f>
        <v/>
      </c>
      <c r="G23" s="40" t="str">
        <f>IF(Start!E21="","",Start!O21)</f>
        <v/>
      </c>
      <c r="H23" s="41" t="str">
        <f>IF(Start!E21="","",Start!M21)</f>
        <v/>
      </c>
      <c r="I23" s="42" t="str">
        <f>IF(Start!E21="","",Start!$E$34*Start!Q21*Start!O21*H23/100)</f>
        <v/>
      </c>
      <c r="J23" s="37" t="str">
        <f t="shared" si="0"/>
        <v/>
      </c>
    </row>
    <row r="24" spans="3:10" ht="15" customHeight="1" x14ac:dyDescent="0.3">
      <c r="C24" s="12" t="str">
        <f>IF(Start!E22="","",Start!C22)</f>
        <v/>
      </c>
      <c r="D24" s="13" t="str">
        <f>IF(Start!E22="","",Start!E22)</f>
        <v/>
      </c>
      <c r="E24" s="14" t="str">
        <f>IF(Start!E22="","",Start!K22)</f>
        <v/>
      </c>
      <c r="F24" s="15" t="str">
        <f>IF(Start!E22="","",D24/E24)</f>
        <v/>
      </c>
      <c r="G24" s="16" t="str">
        <f>IF(Start!E22="","",Start!O22)</f>
        <v/>
      </c>
      <c r="H24" s="17" t="str">
        <f>IF(Start!E22="","",Start!M22)</f>
        <v/>
      </c>
      <c r="I24" s="18" t="str">
        <f>IF(Start!E22="","",Start!$E$34*Start!Q22*Start!O22*H24/100)</f>
        <v/>
      </c>
      <c r="J24" s="13" t="str">
        <f t="shared" si="0"/>
        <v/>
      </c>
    </row>
    <row r="25" spans="3:10" ht="15" customHeight="1" x14ac:dyDescent="0.3">
      <c r="C25" s="43" t="str">
        <f>IF(Start!E23="","",Start!C23)</f>
        <v/>
      </c>
      <c r="D25" s="44" t="str">
        <f>IF(Start!E23="","",Start!E23)</f>
        <v/>
      </c>
      <c r="E25" s="45" t="str">
        <f>IF(Start!E23="","",Start!K23)</f>
        <v/>
      </c>
      <c r="F25" s="46" t="str">
        <f>IF(Start!E23="","",D25/E25)</f>
        <v/>
      </c>
      <c r="G25" s="47" t="str">
        <f>IF(Start!E23="","",Start!O23)</f>
        <v/>
      </c>
      <c r="H25" s="48" t="str">
        <f>IF(Start!E23="","",Start!M23)</f>
        <v/>
      </c>
      <c r="I25" s="49" t="str">
        <f>IF(Start!E23="","",Start!$E$34*Start!Q23*Start!O23*H25/100)</f>
        <v/>
      </c>
      <c r="J25" s="44" t="str">
        <f t="shared" si="0"/>
        <v/>
      </c>
    </row>
    <row r="26" spans="3:10" s="63" customFormat="1" ht="15" customHeight="1" x14ac:dyDescent="0.3">
      <c r="C26" s="19"/>
      <c r="D26" s="20">
        <f>SUM(D16:D25)</f>
        <v>0</v>
      </c>
      <c r="E26" s="19"/>
      <c r="F26" s="20">
        <f>SUM(F16:F25)</f>
        <v>0</v>
      </c>
      <c r="G26" s="19"/>
      <c r="H26" s="19"/>
      <c r="I26" s="21"/>
      <c r="J26" s="22"/>
    </row>
    <row r="27" spans="3:10" x14ac:dyDescent="0.3">
      <c r="C27" s="6"/>
      <c r="D27" s="6"/>
      <c r="E27" s="6"/>
      <c r="F27" s="6"/>
      <c r="G27" s="6"/>
      <c r="H27" s="6"/>
      <c r="I27" s="6"/>
      <c r="J27" s="6"/>
    </row>
    <row r="28" spans="3:10" ht="15.45" x14ac:dyDescent="0.4">
      <c r="C28" s="8" t="s">
        <v>2</v>
      </c>
      <c r="D28" s="6"/>
      <c r="E28" s="6"/>
      <c r="F28" s="6"/>
      <c r="G28" s="6"/>
      <c r="H28" s="6"/>
      <c r="I28" s="6"/>
      <c r="J28" s="6"/>
    </row>
    <row r="29" spans="3:10" ht="4" customHeight="1" x14ac:dyDescent="0.3">
      <c r="C29" s="6"/>
      <c r="D29" s="6"/>
      <c r="E29" s="6"/>
      <c r="F29" s="6"/>
      <c r="G29" s="6"/>
      <c r="H29" s="6"/>
      <c r="I29" s="6"/>
      <c r="J29" s="6"/>
    </row>
    <row r="30" spans="3:10" x14ac:dyDescent="0.3">
      <c r="C30" s="168" t="s">
        <v>8</v>
      </c>
      <c r="D30" s="164" t="s">
        <v>3</v>
      </c>
      <c r="E30" s="165"/>
      <c r="F30" s="166" t="s">
        <v>7</v>
      </c>
      <c r="G30" s="167"/>
      <c r="H30" s="25"/>
      <c r="I30" s="26"/>
      <c r="J30" s="26"/>
    </row>
    <row r="31" spans="3:10" x14ac:dyDescent="0.3">
      <c r="C31" s="169"/>
      <c r="D31" s="24" t="s">
        <v>9</v>
      </c>
      <c r="E31" s="27" t="s">
        <v>10</v>
      </c>
      <c r="F31" s="27" t="s">
        <v>9</v>
      </c>
      <c r="G31" s="27" t="s">
        <v>10</v>
      </c>
      <c r="H31" s="28"/>
      <c r="I31" s="29"/>
      <c r="J31" s="30"/>
    </row>
    <row r="32" spans="3:10" ht="15" customHeight="1" x14ac:dyDescent="0.3">
      <c r="C32" s="12" t="str">
        <f>IF(Start!E14="","",Start!C14)</f>
        <v/>
      </c>
      <c r="D32" s="13" t="str">
        <f>IF(Start!E14="","",Start!G14)</f>
        <v/>
      </c>
      <c r="E32" s="13" t="str">
        <f>IF(I16="","",D32/I16)</f>
        <v/>
      </c>
      <c r="F32" s="13" t="str">
        <f>IF(Start!E14="","",IF(Start!$I$24&gt;0,Start!$I$24/$D$26*Start!E14,Start!I14))</f>
        <v/>
      </c>
      <c r="G32" s="34" t="str">
        <f>IF(I16="","",F32/I16)</f>
        <v/>
      </c>
      <c r="H32" s="31"/>
      <c r="I32" s="32"/>
      <c r="J32" s="33"/>
    </row>
    <row r="33" spans="3:10" ht="15" customHeight="1" x14ac:dyDescent="0.3">
      <c r="C33" s="105" t="str">
        <f>IF(Start!E15="","",Start!C15)</f>
        <v/>
      </c>
      <c r="D33" s="106" t="str">
        <f>IF(Start!E15="","",Start!G15)</f>
        <v/>
      </c>
      <c r="E33" s="106" t="str">
        <f t="shared" ref="E33:E41" si="1">IF(I17="","",D33/I17)</f>
        <v/>
      </c>
      <c r="F33" s="106" t="str">
        <f>IF(Start!E15="","",IF(Start!$I$24&gt;0,Start!$I$24/$D$26*Start!E15,Start!I15))</f>
        <v/>
      </c>
      <c r="G33" s="107" t="str">
        <f t="shared" ref="G33:G41" si="2">IF(I17="","",F33/I17)</f>
        <v/>
      </c>
      <c r="H33" s="31"/>
      <c r="I33" s="32"/>
      <c r="J33" s="33"/>
    </row>
    <row r="34" spans="3:10" ht="15" customHeight="1" x14ac:dyDescent="0.3">
      <c r="C34" s="12" t="str">
        <f>IF(Start!E16="","",Start!C16)</f>
        <v/>
      </c>
      <c r="D34" s="13" t="str">
        <f>IF(Start!E16="","",Start!G16)</f>
        <v/>
      </c>
      <c r="E34" s="13" t="str">
        <f t="shared" si="1"/>
        <v/>
      </c>
      <c r="F34" s="13" t="str">
        <f>IF(Start!E16="","",IF(Start!$I$24&gt;0,Start!$I$24/$D$26*Start!E16,Start!I16))</f>
        <v/>
      </c>
      <c r="G34" s="34" t="str">
        <f t="shared" si="2"/>
        <v/>
      </c>
      <c r="H34" s="31"/>
      <c r="I34" s="32"/>
      <c r="J34" s="33"/>
    </row>
    <row r="35" spans="3:10" ht="15" customHeight="1" x14ac:dyDescent="0.3">
      <c r="C35" s="105" t="str">
        <f>IF(Start!E17="","",Start!C17)</f>
        <v/>
      </c>
      <c r="D35" s="106" t="str">
        <f>IF(Start!E17="","",Start!G17)</f>
        <v/>
      </c>
      <c r="E35" s="106" t="str">
        <f t="shared" si="1"/>
        <v/>
      </c>
      <c r="F35" s="106" t="str">
        <f>IF(Start!E17="","",IF(Start!$I$24&gt;0,Start!$I$24/$D$26*Start!E17,Start!I17))</f>
        <v/>
      </c>
      <c r="G35" s="107" t="str">
        <f t="shared" si="2"/>
        <v/>
      </c>
      <c r="H35" s="31"/>
      <c r="I35" s="32"/>
      <c r="J35" s="33"/>
    </row>
    <row r="36" spans="3:10" ht="15" customHeight="1" x14ac:dyDescent="0.3">
      <c r="C36" s="12" t="str">
        <f>IF(Start!E18="","",Start!C18)</f>
        <v/>
      </c>
      <c r="D36" s="13" t="str">
        <f>IF(Start!E18="","",Start!G18)</f>
        <v/>
      </c>
      <c r="E36" s="13" t="str">
        <f t="shared" si="1"/>
        <v/>
      </c>
      <c r="F36" s="13" t="str">
        <f>IF(Start!E18="","",IF(Start!$I$24&gt;0,Start!$I$24/$D$26*Start!E18,Start!I18))</f>
        <v/>
      </c>
      <c r="G36" s="34" t="str">
        <f t="shared" si="2"/>
        <v/>
      </c>
      <c r="H36" s="31"/>
      <c r="I36" s="32"/>
      <c r="J36" s="33"/>
    </row>
    <row r="37" spans="3:10" ht="15" customHeight="1" x14ac:dyDescent="0.3">
      <c r="C37" s="105" t="str">
        <f>IF(Start!E19="","",Start!C19)</f>
        <v/>
      </c>
      <c r="D37" s="106" t="str">
        <f>IF(Start!E19="","",Start!G19)</f>
        <v/>
      </c>
      <c r="E37" s="106" t="str">
        <f t="shared" si="1"/>
        <v/>
      </c>
      <c r="F37" s="106" t="str">
        <f>IF(Start!E19="","",IF(Start!$I$24&gt;0,Start!$I$24/$D$26*Start!E19,Start!I19))</f>
        <v/>
      </c>
      <c r="G37" s="107" t="str">
        <f t="shared" si="2"/>
        <v/>
      </c>
      <c r="H37" s="31"/>
      <c r="I37" s="32"/>
      <c r="J37" s="33"/>
    </row>
    <row r="38" spans="3:10" ht="15" customHeight="1" x14ac:dyDescent="0.3">
      <c r="C38" s="86" t="str">
        <f>IF(Start!E20="","",Start!C20)</f>
        <v/>
      </c>
      <c r="D38" s="87" t="str">
        <f>IF(Start!E20="","",Start!G20)</f>
        <v/>
      </c>
      <c r="E38" s="87" t="str">
        <f t="shared" si="1"/>
        <v/>
      </c>
      <c r="F38" s="87" t="str">
        <f>IF(Start!E20="","",IF(Start!$I$24&gt;0,Start!$I$24/$D$26*Start!E20,Start!I20))</f>
        <v/>
      </c>
      <c r="G38" s="88" t="str">
        <f t="shared" si="2"/>
        <v/>
      </c>
      <c r="H38" s="89"/>
      <c r="I38" s="90"/>
      <c r="J38" s="91"/>
    </row>
    <row r="39" spans="3:10" ht="15" customHeight="1" x14ac:dyDescent="0.3">
      <c r="C39" s="105" t="str">
        <f>IF(Start!E21="","",Start!C21)</f>
        <v/>
      </c>
      <c r="D39" s="106" t="str">
        <f>IF(Start!E21="","",Start!G21)</f>
        <v/>
      </c>
      <c r="E39" s="106" t="str">
        <f t="shared" si="1"/>
        <v/>
      </c>
      <c r="F39" s="106" t="str">
        <f>IF(Start!E21="","",IF(Start!$I$24&gt;0,Start!$I$24/$D$26*Start!E21,Start!I21))</f>
        <v/>
      </c>
      <c r="G39" s="107" t="str">
        <f t="shared" si="2"/>
        <v/>
      </c>
      <c r="H39" s="89"/>
      <c r="I39" s="90"/>
      <c r="J39" s="91"/>
    </row>
    <row r="40" spans="3:10" ht="15" customHeight="1" x14ac:dyDescent="0.3">
      <c r="C40" s="86" t="str">
        <f>IF(Start!E22="","",Start!C22)</f>
        <v/>
      </c>
      <c r="D40" s="87" t="str">
        <f>IF(Start!E22="","",Start!G22)</f>
        <v/>
      </c>
      <c r="E40" s="87" t="str">
        <f t="shared" si="1"/>
        <v/>
      </c>
      <c r="F40" s="87" t="str">
        <f>IF(Start!E22="","",IF(Start!$I$24&gt;0,Start!$I$24/$D$26*Start!E22,Start!I22))</f>
        <v/>
      </c>
      <c r="G40" s="88" t="str">
        <f t="shared" si="2"/>
        <v/>
      </c>
      <c r="H40" s="89"/>
      <c r="I40" s="90"/>
      <c r="J40" s="91"/>
    </row>
    <row r="41" spans="3:10" ht="15" customHeight="1" x14ac:dyDescent="0.3">
      <c r="C41" s="108" t="str">
        <f>IF(Start!E23="","",Start!C23)</f>
        <v/>
      </c>
      <c r="D41" s="109" t="str">
        <f>IF(Start!E23="","",Start!G23)</f>
        <v/>
      </c>
      <c r="E41" s="109" t="str">
        <f t="shared" si="1"/>
        <v/>
      </c>
      <c r="F41" s="109" t="str">
        <f>IF(Start!E23="","",IF(Start!$I$24&gt;0,Start!$I$24/$D$26*Start!E23,Start!I23))</f>
        <v/>
      </c>
      <c r="G41" s="109" t="str">
        <f t="shared" si="2"/>
        <v/>
      </c>
      <c r="H41" s="89"/>
      <c r="I41" s="90"/>
      <c r="J41" s="91"/>
    </row>
    <row r="42" spans="3:10" ht="15.45" x14ac:dyDescent="0.4">
      <c r="C42" s="92"/>
      <c r="D42" s="93">
        <f>SUM(D32:D41)</f>
        <v>0</v>
      </c>
      <c r="E42" s="94"/>
      <c r="F42" s="95">
        <f>SUM(F32:F41)</f>
        <v>0</v>
      </c>
      <c r="G42" s="93"/>
      <c r="H42" s="96"/>
      <c r="I42" s="97"/>
      <c r="J42" s="98"/>
    </row>
    <row r="43" spans="3:10" ht="6" customHeight="1" x14ac:dyDescent="0.3">
      <c r="C43" s="85"/>
      <c r="D43" s="85"/>
      <c r="E43" s="85"/>
      <c r="F43" s="85"/>
      <c r="G43" s="85"/>
      <c r="H43" s="85"/>
      <c r="I43" s="85"/>
      <c r="J43" s="85"/>
    </row>
    <row r="44" spans="3:10" x14ac:dyDescent="0.3">
      <c r="C44" s="99" t="s">
        <v>0</v>
      </c>
      <c r="D44" s="85"/>
      <c r="E44" s="85"/>
      <c r="F44" s="85"/>
      <c r="G44" s="85"/>
      <c r="H44" s="85"/>
      <c r="I44" s="85"/>
      <c r="J44" s="85"/>
    </row>
    <row r="45" spans="3:10" x14ac:dyDescent="0.3">
      <c r="C45" s="85"/>
      <c r="D45" s="85"/>
      <c r="E45" s="85"/>
      <c r="F45" s="85"/>
      <c r="G45" s="85"/>
      <c r="H45" s="85"/>
      <c r="I45" s="85"/>
      <c r="J45" s="85"/>
    </row>
    <row r="46" spans="3:10" ht="15.45" x14ac:dyDescent="0.4">
      <c r="C46" s="100" t="s">
        <v>13</v>
      </c>
      <c r="D46" s="85"/>
      <c r="E46" s="85"/>
      <c r="F46" s="85"/>
      <c r="G46" s="85"/>
      <c r="H46" s="85"/>
      <c r="I46" s="85"/>
      <c r="J46" s="85"/>
    </row>
    <row r="47" spans="3:10" ht="4" customHeight="1" x14ac:dyDescent="0.3">
      <c r="C47" s="85"/>
      <c r="D47" s="85"/>
      <c r="E47" s="85"/>
      <c r="F47" s="85"/>
      <c r="G47" s="85"/>
      <c r="H47" s="85"/>
      <c r="I47" s="85"/>
      <c r="J47" s="85"/>
    </row>
    <row r="48" spans="3:10" x14ac:dyDescent="0.3">
      <c r="C48" s="103" t="s">
        <v>11</v>
      </c>
      <c r="D48" s="104" t="s">
        <v>36</v>
      </c>
      <c r="E48" s="85"/>
      <c r="F48" s="85"/>
      <c r="G48" s="85"/>
      <c r="H48" s="85"/>
      <c r="I48" s="85"/>
      <c r="J48" s="85"/>
    </row>
    <row r="49" spans="2:10" ht="15" customHeight="1" x14ac:dyDescent="0.3">
      <c r="B49" s="85"/>
      <c r="C49" s="86" t="str">
        <f>IF(Start!E14="","",Start!C14)</f>
        <v/>
      </c>
      <c r="D49" s="87" t="str">
        <f>IF(Start!E14="","",J16+E32+G32)</f>
        <v/>
      </c>
      <c r="E49" s="85"/>
      <c r="F49" s="85"/>
      <c r="G49" s="85"/>
      <c r="H49" s="85"/>
      <c r="I49" s="85"/>
      <c r="J49" s="85"/>
    </row>
    <row r="50" spans="2:10" ht="15" customHeight="1" x14ac:dyDescent="0.3">
      <c r="B50" s="85"/>
      <c r="C50" s="105" t="str">
        <f>IF(Start!E15="","",Start!C15)</f>
        <v/>
      </c>
      <c r="D50" s="106" t="str">
        <f>IF(Start!E15="","",J17+E33+G33)</f>
        <v/>
      </c>
      <c r="E50" s="85"/>
      <c r="F50" s="85"/>
      <c r="G50" s="85"/>
      <c r="H50" s="85"/>
      <c r="I50" s="85"/>
      <c r="J50" s="85"/>
    </row>
    <row r="51" spans="2:10" ht="15" customHeight="1" x14ac:dyDescent="0.3">
      <c r="B51" s="85"/>
      <c r="C51" s="86" t="str">
        <f>IF(Start!E16="","",Start!C16)</f>
        <v/>
      </c>
      <c r="D51" s="87" t="str">
        <f>IF(Start!E16="","",J18+E34+G34)</f>
        <v/>
      </c>
      <c r="E51" s="85"/>
      <c r="F51" s="85"/>
      <c r="G51" s="85"/>
      <c r="H51" s="85"/>
      <c r="I51" s="85"/>
      <c r="J51" s="85"/>
    </row>
    <row r="52" spans="2:10" ht="15" customHeight="1" x14ac:dyDescent="0.3">
      <c r="B52" s="85"/>
      <c r="C52" s="105" t="str">
        <f>IF(Start!E17="","",Start!C17)</f>
        <v/>
      </c>
      <c r="D52" s="106" t="str">
        <f>IF(Start!E17="","",J19+E35+G35)</f>
        <v/>
      </c>
      <c r="E52" s="85"/>
      <c r="F52" s="85"/>
      <c r="G52" s="85"/>
      <c r="H52" s="85"/>
      <c r="I52" s="85"/>
      <c r="J52" s="85"/>
    </row>
    <row r="53" spans="2:10" ht="15" customHeight="1" x14ac:dyDescent="0.3">
      <c r="B53" s="85"/>
      <c r="C53" s="86" t="str">
        <f>IF(Start!E18="","",Start!C18)</f>
        <v/>
      </c>
      <c r="D53" s="87" t="str">
        <f>IF(Start!E18="","",J20+E36+G36)</f>
        <v/>
      </c>
      <c r="E53" s="85"/>
      <c r="F53" s="85"/>
      <c r="G53" s="85"/>
      <c r="H53" s="85"/>
      <c r="I53" s="85"/>
      <c r="J53" s="85"/>
    </row>
    <row r="54" spans="2:10" ht="15" customHeight="1" x14ac:dyDescent="0.3">
      <c r="B54" s="85"/>
      <c r="C54" s="105" t="str">
        <f>IF(Start!E19="","",Start!C19)</f>
        <v/>
      </c>
      <c r="D54" s="106" t="str">
        <f>IF(Start!E19="","",J21+E37+G37)</f>
        <v/>
      </c>
      <c r="E54" s="85"/>
      <c r="F54" s="85"/>
      <c r="G54" s="85"/>
      <c r="H54" s="85"/>
      <c r="I54" s="85"/>
      <c r="J54" s="85"/>
    </row>
    <row r="55" spans="2:10" ht="15" customHeight="1" x14ac:dyDescent="0.3">
      <c r="B55" s="85"/>
      <c r="C55" s="86" t="str">
        <f>IF(Start!E20="","",Start!C20)</f>
        <v/>
      </c>
      <c r="D55" s="87" t="str">
        <f>IF(Start!E20="","",J22+E38+G38)</f>
        <v/>
      </c>
      <c r="E55" s="85"/>
      <c r="F55" s="85"/>
      <c r="G55" s="85"/>
      <c r="H55" s="85"/>
      <c r="I55" s="85"/>
      <c r="J55" s="85"/>
    </row>
    <row r="56" spans="2:10" ht="15" customHeight="1" x14ac:dyDescent="0.3">
      <c r="B56" s="85"/>
      <c r="C56" s="105" t="str">
        <f>IF(Start!E21="","",Start!C21)</f>
        <v/>
      </c>
      <c r="D56" s="106" t="str">
        <f>IF(Start!E21="","",J23+E39+G39)</f>
        <v/>
      </c>
      <c r="E56" s="85"/>
      <c r="F56" s="85"/>
      <c r="G56" s="85"/>
      <c r="H56" s="85"/>
      <c r="I56" s="85"/>
      <c r="J56" s="85"/>
    </row>
    <row r="57" spans="2:10" ht="15" customHeight="1" x14ac:dyDescent="0.3">
      <c r="B57" s="85"/>
      <c r="C57" s="86" t="str">
        <f>IF(Start!E22="","",Start!C22)</f>
        <v/>
      </c>
      <c r="D57" s="87" t="str">
        <f>IF(Start!E22="","",J24+E40+G40)</f>
        <v/>
      </c>
      <c r="E57" s="85"/>
      <c r="F57" s="85"/>
      <c r="G57" s="85"/>
      <c r="H57" s="85"/>
      <c r="I57" s="85"/>
      <c r="J57" s="85"/>
    </row>
    <row r="58" spans="2:10" ht="15" customHeight="1" x14ac:dyDescent="0.3">
      <c r="B58" s="85"/>
      <c r="C58" s="105" t="str">
        <f>IF(Start!E23="","",Start!C23)</f>
        <v/>
      </c>
      <c r="D58" s="106" t="str">
        <f>IF(Start!E23="","",J25+E41+G41)</f>
        <v/>
      </c>
      <c r="E58" s="85"/>
      <c r="F58" s="85"/>
      <c r="G58" s="85"/>
      <c r="H58" s="85"/>
      <c r="I58" s="85"/>
      <c r="J58" s="85"/>
    </row>
    <row r="59" spans="2:10" ht="15" customHeight="1" x14ac:dyDescent="0.3">
      <c r="B59" s="85"/>
      <c r="C59" s="101" t="s">
        <v>1</v>
      </c>
      <c r="D59" s="102">
        <f>SUM(D49:D58)</f>
        <v>0</v>
      </c>
      <c r="E59" s="85"/>
      <c r="F59" s="85"/>
      <c r="G59" s="85"/>
      <c r="H59" s="85"/>
      <c r="I59" s="85"/>
      <c r="J59" s="85"/>
    </row>
    <row r="60" spans="2:10" ht="6" customHeight="1" x14ac:dyDescent="0.3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3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3">
      <c r="B62" s="152" t="s">
        <v>56</v>
      </c>
      <c r="C62" s="56"/>
      <c r="D62" s="56"/>
      <c r="E62" s="56"/>
      <c r="F62" s="56"/>
      <c r="G62" s="56"/>
      <c r="H62" s="6"/>
      <c r="I62" s="6"/>
      <c r="J62" s="6"/>
    </row>
    <row r="63" spans="2:10" x14ac:dyDescent="0.3">
      <c r="B63" s="153" t="s">
        <v>57</v>
      </c>
      <c r="C63" s="56"/>
      <c r="D63" s="152"/>
      <c r="E63" s="152"/>
      <c r="F63" s="152"/>
      <c r="G63" s="152"/>
      <c r="H63" s="6"/>
      <c r="I63" s="6"/>
      <c r="J63" s="6"/>
    </row>
    <row r="64" spans="2:10" x14ac:dyDescent="0.3">
      <c r="B64" s="154" t="s">
        <v>58</v>
      </c>
      <c r="C64" s="56"/>
      <c r="D64" s="153"/>
      <c r="E64" s="153"/>
      <c r="F64" s="153"/>
      <c r="G64" s="153"/>
      <c r="H64" s="6"/>
      <c r="I64" s="6"/>
      <c r="J64" s="6"/>
    </row>
    <row r="65" spans="2:10" x14ac:dyDescent="0.3">
      <c r="B65" s="153" t="s">
        <v>59</v>
      </c>
      <c r="C65" s="56"/>
      <c r="D65" s="153"/>
      <c r="E65" s="153"/>
      <c r="F65" s="153"/>
      <c r="G65" s="153"/>
      <c r="H65" s="6"/>
      <c r="I65" s="6"/>
      <c r="J65" s="6"/>
    </row>
  </sheetData>
  <sheetProtection algorithmName="SHA-512" hashValue="OTK2JqpuQSsbxwYumscz8hmVXOs5i6ERj6MGqqPZJTKbjQtU99mgVdbfNhcCP9nvQ0NrxhJYt/oPtC036lHdfw==" saltValue="rFzIaxPLDkxHR9IXb3ClsA==" spinCount="100000" sheet="1" selectLockedCells="1"/>
  <mergeCells count="16">
    <mergeCell ref="D5:H5"/>
    <mergeCell ref="C7:E7"/>
    <mergeCell ref="C8:E8"/>
    <mergeCell ref="C9:E9"/>
    <mergeCell ref="C10:E10"/>
    <mergeCell ref="D30:E30"/>
    <mergeCell ref="F30:G30"/>
    <mergeCell ref="C30:C31"/>
    <mergeCell ref="J14:J15"/>
    <mergeCell ref="C14:C15"/>
    <mergeCell ref="D14:D15"/>
    <mergeCell ref="E14:E15"/>
    <mergeCell ref="F14:F15"/>
    <mergeCell ref="G14:G15"/>
    <mergeCell ref="H14:H15"/>
    <mergeCell ref="I14:I15"/>
  </mergeCells>
  <phoneticPr fontId="0" type="noConversion"/>
  <printOptions horizontalCentered="1"/>
  <pageMargins left="0.70866141732283472" right="0.70866141732283472" top="0.98425196850393704" bottom="0.6692913385826772" header="0" footer="0.59055118110236227"/>
  <pageSetup paperSize="9" scale="57" orientation="portrait" r:id="rId1"/>
  <headerFooter alignWithMargins="0">
    <oddFooter>&amp;L&amp;8&amp;F/IHK Mittlerer Niederrhein&amp;R&amp;8&amp;D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163b90d-f14a-4cf3-a90e-8f461f4eba2b}" enabled="0" method="" siteId="{7163b90d-f14a-4cf3-a90e-8f461f4eba2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Start</vt:lpstr>
      <vt:lpstr>Strom- und Gaskosten</vt:lpstr>
      <vt:lpstr>Berechnung</vt:lpstr>
      <vt:lpstr>Berechnung!Druckbereich</vt:lpstr>
      <vt:lpstr>Start!Druckbereich</vt:lpstr>
      <vt:lpstr>'Strom- und Gaskosten'!Druckbereich</vt:lpstr>
    </vt:vector>
  </TitlesOfParts>
  <Company>Joachim Becker WebSolutions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Becker</dc:creator>
  <cp:lastModifiedBy>Bert Mangels</cp:lastModifiedBy>
  <cp:lastPrinted>2025-09-26T07:57:07Z</cp:lastPrinted>
  <dcterms:created xsi:type="dcterms:W3CDTF">2000-05-10T07:32:38Z</dcterms:created>
  <dcterms:modified xsi:type="dcterms:W3CDTF">2025-09-26T08:03:19Z</dcterms:modified>
</cp:coreProperties>
</file>